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activeTab="0"/>
  </bookViews>
  <sheets>
    <sheet name="Титул" sheetId="1" r:id="rId1"/>
    <sheet name="Бюджет времени " sheetId="2" r:id="rId2"/>
    <sheet name="Учебный план" sheetId="3" r:id="rId3"/>
    <sheet name="Пояснительная записка " sheetId="4" r:id="rId4"/>
    <sheet name="Кабинеты" sheetId="5" r:id="rId5"/>
    <sheet name="Календарный учебный график" sheetId="6" r:id="rId6"/>
  </sheets>
  <definedNames>
    <definedName name="_xlnm.Print_Area" localSheetId="5">'Календарный учебный график'!$A$1:$BP$28</definedName>
    <definedName name="_xlnm.Print_Area" localSheetId="0">'Титул'!$A$1:$AP$31</definedName>
    <definedName name="_xlnm.Print_Area" localSheetId="2">'Учебный план'!$A$1:$L$82</definedName>
  </definedNames>
  <calcPr fullCalcOnLoad="1"/>
</workbook>
</file>

<file path=xl/sharedStrings.xml><?xml version="1.0" encoding="utf-8"?>
<sst xmlns="http://schemas.openxmlformats.org/spreadsheetml/2006/main" count="556" uniqueCount="334">
  <si>
    <t>квалификация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</si>
  <si>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</si>
  <si>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</si>
  <si>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</si>
  <si>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</si>
  <si>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</si>
  <si>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</si>
  <si>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</si>
  <si>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</si>
  <si>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</si>
  <si>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</si>
  <si>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</si>
  <si>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</si>
  <si>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</si>
  <si>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</si>
  <si>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</si>
  <si>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</si>
  <si>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</si>
  <si>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</si>
  <si>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</si>
  <si>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</si>
  <si>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</si>
  <si>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</si>
  <si>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</si>
  <si>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</si>
  <si>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</si>
  <si>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</si>
  <si>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</si>
  <si>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</si>
  <si>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</si>
  <si>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</si>
  <si>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</si>
  <si>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</si>
  <si>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</si>
  <si>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</si>
  <si>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</si>
  <si>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</si>
  <si>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</si>
  <si>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</si>
  <si>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</si>
  <si>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</si>
  <si>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</si>
  <si>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</si>
  <si>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</si>
  <si>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</si>
  <si>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</si>
  <si>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</si>
  <si>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Всего за год</t>
  </si>
  <si>
    <t>1 семестр</t>
  </si>
  <si>
    <t>2 семестр</t>
  </si>
  <si>
    <t>нед.</t>
  </si>
  <si>
    <t>час.</t>
  </si>
  <si>
    <t>*</t>
  </si>
  <si>
    <t>=</t>
  </si>
  <si>
    <t>0</t>
  </si>
  <si>
    <t>III</t>
  </si>
  <si>
    <t>8</t>
  </si>
  <si>
    <t>X</t>
  </si>
  <si>
    <t>D</t>
  </si>
  <si>
    <t>Обозначения:</t>
  </si>
  <si>
    <t>индекс</t>
  </si>
  <si>
    <t>ОГСЭ.00</t>
  </si>
  <si>
    <t>ОГСЭ.01</t>
  </si>
  <si>
    <t>Основы философии</t>
  </si>
  <si>
    <t>ОГСЭ.02</t>
  </si>
  <si>
    <t>История</t>
  </si>
  <si>
    <t>ОГСЭ.04</t>
  </si>
  <si>
    <t>ЕН.00</t>
  </si>
  <si>
    <t>ЕН.01</t>
  </si>
  <si>
    <t>Математика</t>
  </si>
  <si>
    <t>ЕН.02</t>
  </si>
  <si>
    <t>ОП.00</t>
  </si>
  <si>
    <t>Общепрофессиональные  дисциплины</t>
  </si>
  <si>
    <t>ОП.01</t>
  </si>
  <si>
    <t>Экономика организации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</si>
  <si>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</si>
  <si>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</si>
  <si>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</si>
  <si>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</si>
  <si>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</si>
  <si>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</si>
  <si>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</si>
  <si>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</si>
  <si>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</si>
  <si>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</si>
  <si>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</si>
  <si>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ОП.09</t>
  </si>
  <si>
    <t>Аудит</t>
  </si>
  <si>
    <t>Безопасность жизнедеятельности</t>
  </si>
  <si>
    <t>ПМ.00</t>
  </si>
  <si>
    <t>Профессиональные модули</t>
  </si>
  <si>
    <t>ПМ.01</t>
  </si>
  <si>
    <t>МДК .01.01</t>
  </si>
  <si>
    <t>ПМ.02</t>
  </si>
  <si>
    <t>МДК.02.01</t>
  </si>
  <si>
    <t>ПМ.03</t>
  </si>
  <si>
    <t>МДК.03.01</t>
  </si>
  <si>
    <t xml:space="preserve">ПМ.04 </t>
  </si>
  <si>
    <t>МДК.04.01</t>
  </si>
  <si>
    <t>МДК.04.02</t>
  </si>
  <si>
    <t>ПМ.05</t>
  </si>
  <si>
    <t>Менеджмент</t>
  </si>
  <si>
    <t xml:space="preserve">Основы бухгалтерского учета </t>
  </si>
  <si>
    <t>Правовое обеспечение профессиональной деятельности</t>
  </si>
  <si>
    <t>Физическая культура</t>
  </si>
  <si>
    <t>МДК.02.02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</si>
  <si>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</si>
  <si>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</si>
  <si>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 xml:space="preserve">Составление и использование бухгалтерской отчетности </t>
  </si>
  <si>
    <t>Технология составления бухгалтерской отчетности</t>
  </si>
  <si>
    <t>Основы анализа бухгалтерской отчетности</t>
  </si>
  <si>
    <t>УЧЕБНЫЙ  ПЛАН</t>
  </si>
  <si>
    <t/>
  </si>
  <si>
    <t>Учебной практики</t>
  </si>
  <si>
    <t>Экзаменов</t>
  </si>
  <si>
    <t>Организация и финансирование инвестиций</t>
  </si>
  <si>
    <t>Формы промежуточной           аттестации</t>
  </si>
  <si>
    <t>Информационные технологии в профессиональной деятельности</t>
  </si>
  <si>
    <t>ГИА</t>
  </si>
  <si>
    <t>Учебная практика</t>
  </si>
  <si>
    <t>Производственная практика</t>
  </si>
  <si>
    <t>преддипломная</t>
  </si>
  <si>
    <t>КАБИНЕТЫ</t>
  </si>
  <si>
    <t>Иностранного языка</t>
  </si>
  <si>
    <t>Математики</t>
  </si>
  <si>
    <t>Информационных технологий в профессиональной 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</si>
  <si>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</si>
  <si>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</si>
  <si>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</si>
  <si>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</si>
  <si>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</si>
  <si>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</si>
  <si>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4. Перечень кабинетов, лабораторий, мастерских и других помещений</t>
  </si>
  <si>
    <t>Социально-экономических дисциплин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</si>
  <si>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</si>
  <si>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</si>
  <si>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</si>
  <si>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</si>
  <si>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налогооблажения и аудита</t>
  </si>
  <si>
    <t>Финасов, денежного обращения и кредитов</t>
  </si>
  <si>
    <t>Экономической теории</t>
  </si>
  <si>
    <t>Безопасности жизнедеятельности и охраны труда</t>
  </si>
  <si>
    <t>Теории бухгалтерского учета</t>
  </si>
  <si>
    <t>Анализа финансово-хозяйственной деятельности</t>
  </si>
  <si>
    <t>Учебная бухгалтерии</t>
  </si>
  <si>
    <t>________________В.И. Овсянников</t>
  </si>
  <si>
    <t>Форма обучения</t>
  </si>
  <si>
    <t xml:space="preserve">Нормативный срок обучения </t>
  </si>
  <si>
    <t>На базе</t>
  </si>
  <si>
    <t xml:space="preserve">по специальности среднего профессионального образования </t>
  </si>
  <si>
    <t>дз</t>
  </si>
  <si>
    <t>Государственная итоговая аттестация</t>
  </si>
  <si>
    <t>Экономическая теория</t>
  </si>
  <si>
    <t>Организация расчетов с бюджетом и внебюджетными фондами</t>
  </si>
  <si>
    <t>Обязательная часть ОПОП по ФГОС</t>
  </si>
  <si>
    <t>Вариативная часть ОПОП по ФГОС</t>
  </si>
  <si>
    <t>Всего ОПОП по ФГОС</t>
  </si>
  <si>
    <t>ОГСЭ по ФГОС</t>
  </si>
  <si>
    <t>ЕН по ФГОС</t>
  </si>
  <si>
    <t>ОП по ФГОС</t>
  </si>
  <si>
    <t>ПМ по ФГОС</t>
  </si>
  <si>
    <t>Преддипломной практики</t>
  </si>
  <si>
    <t xml:space="preserve">Производственной практики </t>
  </si>
  <si>
    <t>"Уральский промышленно-экономический техникум"</t>
  </si>
  <si>
    <t>Всего по учебному плану</t>
  </si>
  <si>
    <t>РАБОЧИЙ УЧЕБНЫЙ  ПЛАН</t>
  </si>
  <si>
    <t>специальность</t>
  </si>
  <si>
    <t>образовательный уровень СПО</t>
  </si>
  <si>
    <t>базовый</t>
  </si>
  <si>
    <t>2. Сводные данные по бюджету времени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</si>
  <si>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</si>
  <si>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</si>
  <si>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</si>
  <si>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</si>
  <si>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</si>
  <si>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</si>
  <si>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час</t>
  </si>
  <si>
    <t>V</t>
  </si>
  <si>
    <t>Наименование  циклов,  дисциплин, профессиональных модулей, МДК, практик</t>
  </si>
  <si>
    <t>1 курс</t>
  </si>
  <si>
    <t>2 курс</t>
  </si>
  <si>
    <t>Утверждаю</t>
  </si>
  <si>
    <t>бухгалтер</t>
  </si>
  <si>
    <t>по профилю специальности</t>
  </si>
  <si>
    <t>Экономика и бухгалтерский учет (по отраслям)</t>
  </si>
  <si>
    <t>___________В.И. Овсянников</t>
  </si>
  <si>
    <t>укрупненная группа специальностей</t>
  </si>
  <si>
    <t>Х</t>
  </si>
  <si>
    <t>ОГСЭ.03</t>
  </si>
  <si>
    <t>ПДП</t>
  </si>
  <si>
    <t>Пояснительная записка к учебному плану</t>
  </si>
  <si>
    <t>Преддипломная практика</t>
  </si>
  <si>
    <t>Экономики  организации</t>
  </si>
  <si>
    <t>МДК.05.01</t>
  </si>
  <si>
    <t>Основы анализа хозяйственной деятельности</t>
  </si>
  <si>
    <t>Зачетов</t>
  </si>
  <si>
    <t>з*</t>
  </si>
  <si>
    <t>1/1/1</t>
  </si>
  <si>
    <t>1/-/2</t>
  </si>
  <si>
    <t>-/2/1</t>
  </si>
  <si>
    <t>Автономной некоммерческой профессиональной образовательной организации</t>
  </si>
  <si>
    <t>Директор техникума</t>
  </si>
  <si>
    <t>38.02.01</t>
  </si>
  <si>
    <t>38.02.01 Экономика и бухгалтерский учет (по отраслям)</t>
  </si>
  <si>
    <t>Согласовано</t>
  </si>
  <si>
    <t>Заместитель директора</t>
  </si>
  <si>
    <t>по учебной работе _________Н.Б. Чмель</t>
  </si>
  <si>
    <t>программы подготовки специалистов среднего звена</t>
  </si>
  <si>
    <t>базовой подготовки</t>
  </si>
  <si>
    <t>Укрупненная группа</t>
  </si>
  <si>
    <t>специальностей</t>
  </si>
  <si>
    <t>38.02.01 Экономика и управление</t>
  </si>
  <si>
    <t>Дата утверждения ФГОС СПО</t>
  </si>
  <si>
    <t>Год начала подготовки</t>
  </si>
  <si>
    <t>38.00.00 Экономика и управление</t>
  </si>
  <si>
    <t>1.Календарный учебный график</t>
  </si>
  <si>
    <t>2. 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</si>
  <si>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</si>
  <si>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</si>
  <si>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 и общий естественнонаучный учебный цикл</t>
  </si>
  <si>
    <t>Профессиональный учебный цикл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</si>
  <si>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</si>
  <si>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</si>
  <si>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ОП.11</t>
  </si>
  <si>
    <t>ОП.12</t>
  </si>
  <si>
    <t>ОП.13</t>
  </si>
  <si>
    <t>1г. 10мес.</t>
  </si>
  <si>
    <t>среднего общего образования</t>
  </si>
  <si>
    <t>Выполнение работ по одной или нескольким профессиям рабочих, должностям служащих</t>
  </si>
  <si>
    <t>в том числе</t>
  </si>
  <si>
    <t>Психология общения</t>
  </si>
  <si>
    <t>ОГСЭ.05</t>
  </si>
  <si>
    <t>Экологические основы природопользования</t>
  </si>
  <si>
    <t>Основы предпринимательской деятельности</t>
  </si>
  <si>
    <t>Документирование 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</si>
  <si>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</si>
  <si>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ПМ.01.Э</t>
  </si>
  <si>
    <t>Экзамен по модулю</t>
  </si>
  <si>
    <t>Э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</si>
  <si>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</si>
  <si>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</si>
  <si>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ПМ.02.Э</t>
  </si>
  <si>
    <t>ПП.02.01</t>
  </si>
  <si>
    <t>ПП.03.01</t>
  </si>
  <si>
    <t>ПМ.03.Э</t>
  </si>
  <si>
    <t>ПП.04.01</t>
  </si>
  <si>
    <t>ПМ.04.Э</t>
  </si>
  <si>
    <t>Выполнение работ по профессии "Кассир"</t>
  </si>
  <si>
    <t>УП.05.01</t>
  </si>
  <si>
    <t>УП.01.01</t>
  </si>
  <si>
    <t>ПМ.05.ЭК</t>
  </si>
  <si>
    <t>Квалификационный экзамен</t>
  </si>
  <si>
    <t>ЭК</t>
  </si>
  <si>
    <t>ЕН.03</t>
  </si>
  <si>
    <t>Информатика</t>
  </si>
  <si>
    <t>УП.02.01</t>
  </si>
  <si>
    <t>Учебная нагрузка по дисциплинам и МДК</t>
  </si>
  <si>
    <t>Дифференцированных зачетов</t>
  </si>
  <si>
    <t>Иностранный  язык в профессиональной деятельности</t>
  </si>
  <si>
    <t>з</t>
  </si>
  <si>
    <t>* - комплексные зачеты по окончании практики</t>
  </si>
  <si>
    <r>
      <rPr>
        <b/>
        <sz val="12"/>
        <rFont val="Arial Cyr"/>
        <family val="0"/>
      </rPr>
      <t>Государственная итоговая аттестация</t>
    </r>
    <r>
      <rPr>
        <sz val="12"/>
        <rFont val="Arial Cyr"/>
        <family val="2"/>
      </rPr>
      <t xml:space="preserve">            </t>
    </r>
  </si>
  <si>
    <t>1. Программа обучения по специальности</t>
  </si>
  <si>
    <t>1.1 Дипломный проект (работа)</t>
  </si>
  <si>
    <t>05.02.2018г.</t>
  </si>
  <si>
    <t>Дата введения ФГОС СПО 05.02.2018г.</t>
  </si>
  <si>
    <t>Порядок организации самостоятельной работы по учебным дисциплинам и междисциплинарным курсам и оценка ее результатов устанавливается рабочими программами по дисциплинам и междисциплинарным курсам. Для оценки результатов самостоятельной работы по учебным дисциплинам и междисциплинарным курсам разрабатываются комплекты оценочных средств.</t>
  </si>
  <si>
    <t>Обязательные контрольные работы</t>
  </si>
  <si>
    <t>Учебная нагрузка обучающихся(час)</t>
  </si>
  <si>
    <t>Распределение обязательной нагрузки по курсам в часах</t>
  </si>
  <si>
    <t>Максимальная</t>
  </si>
  <si>
    <t xml:space="preserve">Самостоятельная учебная работа </t>
  </si>
  <si>
    <t>обязательная аудиторная</t>
  </si>
  <si>
    <t>всего занятий</t>
  </si>
  <si>
    <t>3 курс</t>
  </si>
  <si>
    <t>Лабораторные и практические занятия</t>
  </si>
  <si>
    <t xml:space="preserve">курсовые работы </t>
  </si>
  <si>
    <t>1</t>
  </si>
  <si>
    <t>-/4/-</t>
  </si>
  <si>
    <t>1/2/1</t>
  </si>
  <si>
    <t>1/-/1</t>
  </si>
  <si>
    <t>5/4 /6</t>
  </si>
  <si>
    <t>ВСЕГО</t>
  </si>
  <si>
    <t>Выполнение диломного проекта (работы) с 18 января по 14 февраля (всего 4 нед.)</t>
  </si>
  <si>
    <t>Защита дипломного проекта (работы) с 15 февраля по 21 февраля (всего 1 нед.)</t>
  </si>
  <si>
    <t>1.2. Выполнение демонстрационного экзамена с 22 февраля по 28 февраля (всего 1 нед.)</t>
  </si>
  <si>
    <t>160 часов       УП-3 нед.</t>
  </si>
  <si>
    <t>160 часов    УП-2 нед.               ПП-4 нед.</t>
  </si>
  <si>
    <t>80 часов    ПП-2 нед.      ПДП-4 нед.</t>
  </si>
  <si>
    <t>заочная</t>
  </si>
  <si>
    <t>1. Сводные данные по бюджету времени (в часах)</t>
  </si>
  <si>
    <t>Курсы</t>
  </si>
  <si>
    <t>Обучение по</t>
  </si>
  <si>
    <t xml:space="preserve">Учебная </t>
  </si>
  <si>
    <t>Учебная практикка</t>
  </si>
  <si>
    <t xml:space="preserve">Промежуточная </t>
  </si>
  <si>
    <t>Г(И)А</t>
  </si>
  <si>
    <t>дисциплинам и МДК в часах</t>
  </si>
  <si>
    <t>практика</t>
  </si>
  <si>
    <t>аттестация</t>
  </si>
  <si>
    <t>по курсам</t>
  </si>
  <si>
    <t>Самостоятельная работа</t>
  </si>
  <si>
    <t>Самостоятельная работа студента</t>
  </si>
  <si>
    <t>::</t>
  </si>
  <si>
    <t>Экзаменационно-лабораторная сессия</t>
  </si>
  <si>
    <t>Государственная иотоговая аттестация (защита выпускной квалификационной работы)</t>
  </si>
  <si>
    <t>Неделя отсутствует</t>
  </si>
  <si>
    <t>Теоретическое обучение в часх</t>
  </si>
  <si>
    <t>Практика и подготовка к государственной итоговой аттестации в часх</t>
  </si>
  <si>
    <t>Защита выпускной квалификационной работы, час.</t>
  </si>
  <si>
    <t>Всего часов в год</t>
  </si>
  <si>
    <t>Подготовка выпуской квалификационной работы</t>
  </si>
  <si>
    <t>I</t>
  </si>
  <si>
    <t>II</t>
  </si>
  <si>
    <t>Δ</t>
  </si>
  <si>
    <t>Настоящий рабочий учебный план по программе подготовки специалистов среднего звена по специальности среднего профессионального образования  38.02.01 "Экономика и бухгалтерский учет (по отраслям)", утвержденного приказом Министерства образования и науки Российской Федерации 05.02.2018г. № 69 и учебного плана ППССЗ СПО АН ПОО "Уральский промышленно-экономический техникум" по очной форме обучения, в соответствии с 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образования, направленных письмом Минобрнауки России от 20.07.2015г. № 06-846.</t>
  </si>
  <si>
    <t>Количество часов в учебном году на обзорные, установочные, практические занятия, лабораторные работы и экзамены проводимые в период лабораторно-экзаменационной сессии, устанавливается 160 часов. В общую продолжительность лабораторно-экзаменационных сессий включаются дни отдыха студентов и сдачи экзаменов, а также время обязательных занятий, продолжительность которых должна составлять не более 8 часов в день.</t>
  </si>
  <si>
    <t xml:space="preserve">Все виды практик  реализуются студентом индивидуально на основании программ практик. После освоения программы практики студент предоставляет отчет, по которому проводится собеседование. </t>
  </si>
  <si>
    <t>Выполнение курсовых работ предусмотрено после изучения теоретического материалаа дисциплины или междисциплинарного курса. Количество часов на курсовой проект (работу) устанавливается таким же как и на очной форме обучения.</t>
  </si>
  <si>
    <t>При проведении лабораторно-практических занятий и крсового проектирования учебная группа разбивается на подгруппы численностью не менее 8 человек.</t>
  </si>
  <si>
    <t>На промежуточную аттестацию выносятся экзамены по дисциплинам, междисциплинарным курсам, модулям и квалификационные экзамены по профессиональным модулям. По дисциплинам, по которым не предусматриваются экзамены завершающей формой контроля является дифференцированный зачет. Количество экзаменов в учебном году не превышает 8. Количество зачетов не превышает 10. Количество обязательных контрольных работ не превышает 10, по одной дисциплине - не более 2.</t>
  </si>
  <si>
    <t xml:space="preserve">Зачеты и дифференцированные зачеты, предусмотренные учебным планом, проводятся за счет учебного времени, отведенного на изучение дисциплины. </t>
  </si>
  <si>
    <t>Лабораторно-экзаменационные сессии, учебные практики, производственные практики и каникулы условно фиксируются в календарном учебном графике</t>
  </si>
  <si>
    <t>Консультации по всем изучаемым в учебном году дисциплинам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 За счет времени, отводимого на консультации, со студентами первого курса могут проводиться занятия по изучению основ организации самостоятельной работы.</t>
  </si>
  <si>
    <t>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 и демонстрационного экзамена.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</si>
  <si>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Для материально-технического обеспечения реализации образовательной программы образовательная организация имеет специальные помещения, представляющие собой учебные аудитрии для проведения занятий всех видов, предусмотренных образовательной программой, в том числе групповых и индивидуальных консультаций, текущего контроля и промежуточной аттестации, а также помещения для самостоятельной работы, мастерские и лаборатории, оснащенные оборудованием, техническими средствами обучения и материалами, учитывающими требования междкнародных стандартов. Помещения для самостоятельной работы студентов оснащены компьютерной техникой с возможностью подключения к сети "Интернет" и обеспечением доступа в электронную информационно-образовательную среду образовательной организации.</t>
  </si>
  <si>
    <t>ОГСЭ.06</t>
  </si>
  <si>
    <t>Русский язык и культура речи</t>
  </si>
  <si>
    <t>5/17/15</t>
  </si>
  <si>
    <t>-/7/8</t>
  </si>
  <si>
    <t>5/11/14</t>
  </si>
  <si>
    <t>Год начала подготовки 2021г.</t>
  </si>
  <si>
    <t>31.05.2021г.</t>
  </si>
  <si>
    <t>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</si>
</sst>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[$-FC19]d\ mmmm\ yyyy\ &quot;г.&quot;"/>
    <numFmt numFmtId="180" formatCode="hh:mm:ss\ AM/PM"/>
    <numFmt numFmtId="181" formatCode="0_ ;[Red]\-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Arial Cyr"/>
      <family val="0"/>
    </font>
    <font>
      <sz val="12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sz val="12"/>
      <name val="Times New Roman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669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24" borderId="0" xfId="55" applyFill="1" applyProtection="1">
      <alignment/>
      <protection hidden="1"/>
    </xf>
    <xf numFmtId="0" fontId="0" fillId="0" borderId="0" xfId="55" applyProtection="1">
      <alignment/>
      <protection hidden="1"/>
    </xf>
    <xf numFmtId="49" fontId="0" fillId="0" borderId="0" xfId="55" applyNumberFormat="1" applyAlignment="1" applyProtection="1">
      <alignment vertical="top" wrapText="1"/>
      <protection hidden="1"/>
    </xf>
    <xf numFmtId="49" fontId="0" fillId="0" borderId="0" xfId="55" applyNumberFormat="1" applyProtection="1">
      <alignment/>
      <protection hidden="1"/>
    </xf>
    <xf numFmtId="0" fontId="0" fillId="0" borderId="10" xfId="0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Fill="1" applyAlignment="1">
      <alignment/>
    </xf>
    <xf numFmtId="49" fontId="32" fillId="0" borderId="0" xfId="0" applyNumberFormat="1" applyFont="1" applyFill="1" applyAlignment="1" applyProtection="1">
      <alignment vertical="center" shrinkToFit="1"/>
      <protection hidden="1"/>
    </xf>
    <xf numFmtId="0" fontId="31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 horizontal="left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49" fontId="34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left" vertical="center"/>
      <protection hidden="1"/>
    </xf>
    <xf numFmtId="1" fontId="34" fillId="0" borderId="0" xfId="0" applyNumberFormat="1" applyFont="1" applyFill="1" applyAlignment="1" applyProtection="1">
      <alignment horizontal="left"/>
      <protection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Alignment="1" applyProtection="1">
      <alignment/>
      <protection hidden="1"/>
    </xf>
    <xf numFmtId="49" fontId="31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top" wrapText="1"/>
      <protection/>
    </xf>
    <xf numFmtId="49" fontId="36" fillId="0" borderId="0" xfId="0" applyNumberFormat="1" applyFont="1" applyFill="1" applyAlignment="1" applyProtection="1">
      <alignment/>
      <protection hidden="1"/>
    </xf>
    <xf numFmtId="49" fontId="31" fillId="0" borderId="0" xfId="0" applyNumberFormat="1" applyFont="1" applyFill="1" applyAlignment="1" applyProtection="1">
      <alignment horizontal="left" vertical="center"/>
      <protection hidden="1"/>
    </xf>
    <xf numFmtId="49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25" borderId="12" xfId="0" applyNumberFormat="1" applyFont="1" applyFill="1" applyBorder="1" applyAlignment="1" applyProtection="1">
      <alignment horizontal="left" vertical="center"/>
      <protection hidden="1"/>
    </xf>
    <xf numFmtId="49" fontId="19" fillId="25" borderId="13" xfId="0" applyNumberFormat="1" applyFont="1" applyFill="1" applyBorder="1" applyAlignment="1" applyProtection="1">
      <alignment horizontal="right" vertical="top" wrapText="1"/>
      <protection/>
    </xf>
    <xf numFmtId="0" fontId="19" fillId="25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36" fillId="0" borderId="0" xfId="56" applyFont="1" applyFill="1" applyProtection="1">
      <alignment/>
      <protection hidden="1"/>
    </xf>
    <xf numFmtId="0" fontId="36" fillId="0" borderId="0" xfId="56" applyFont="1" applyFill="1" applyAlignment="1" applyProtection="1">
      <alignment/>
      <protection hidden="1"/>
    </xf>
    <xf numFmtId="0" fontId="36" fillId="0" borderId="0" xfId="56" applyFont="1" applyAlignment="1">
      <alignment/>
      <protection/>
    </xf>
    <xf numFmtId="0" fontId="36" fillId="0" borderId="0" xfId="56" applyFont="1" applyFill="1" applyAlignment="1">
      <alignment/>
      <protection/>
    </xf>
    <xf numFmtId="0" fontId="39" fillId="0" borderId="0" xfId="56" applyFont="1" applyFill="1" applyBorder="1" applyAlignment="1" applyProtection="1">
      <alignment/>
      <protection hidden="1"/>
    </xf>
    <xf numFmtId="0" fontId="35" fillId="0" borderId="0" xfId="56" applyFont="1" applyFill="1" applyBorder="1" applyAlignment="1" applyProtection="1">
      <alignment horizontal="left" vertical="center"/>
      <protection hidden="1"/>
    </xf>
    <xf numFmtId="0" fontId="35" fillId="0" borderId="0" xfId="56" applyFont="1" applyFill="1" applyAlignment="1" applyProtection="1">
      <alignment horizontal="center" vertical="center"/>
      <protection hidden="1"/>
    </xf>
    <xf numFmtId="49" fontId="35" fillId="0" borderId="0" xfId="56" applyNumberFormat="1" applyFont="1" applyFill="1" applyBorder="1" applyAlignment="1" applyProtection="1">
      <alignment horizontal="left" vertical="top" wrapText="1"/>
      <protection/>
    </xf>
    <xf numFmtId="0" fontId="39" fillId="0" borderId="0" xfId="56" applyFont="1" applyFill="1" applyBorder="1" applyAlignment="1" applyProtection="1">
      <alignment horizontal="left" vertical="center"/>
      <protection hidden="1"/>
    </xf>
    <xf numFmtId="0" fontId="36" fillId="0" borderId="0" xfId="56" applyFont="1" applyFill="1" applyAlignment="1" applyProtection="1">
      <alignment horizontal="left" vertical="center"/>
      <protection hidden="1"/>
    </xf>
    <xf numFmtId="1" fontId="39" fillId="0" borderId="0" xfId="56" applyNumberFormat="1" applyFont="1" applyFill="1" applyAlignment="1" applyProtection="1">
      <alignment vertical="center"/>
      <protection hidden="1"/>
    </xf>
    <xf numFmtId="181" fontId="39" fillId="0" borderId="0" xfId="56" applyNumberFormat="1" applyFont="1" applyFill="1" applyAlignment="1" applyProtection="1">
      <alignment horizontal="center"/>
      <protection hidden="1"/>
    </xf>
    <xf numFmtId="0" fontId="35" fillId="0" borderId="0" xfId="56" applyFont="1" applyFill="1" applyAlignment="1" applyProtection="1">
      <alignment horizontal="left" vertical="center"/>
      <protection hidden="1"/>
    </xf>
    <xf numFmtId="49" fontId="36" fillId="0" borderId="0" xfId="56" applyNumberFormat="1" applyFont="1" applyFill="1" applyAlignment="1" applyProtection="1">
      <alignment/>
      <protection hidden="1"/>
    </xf>
    <xf numFmtId="0" fontId="36" fillId="0" borderId="0" xfId="56" applyFont="1" applyFill="1" applyAlignment="1" applyProtection="1">
      <alignment vertical="center"/>
      <protection hidden="1"/>
    </xf>
    <xf numFmtId="0" fontId="36" fillId="0" borderId="0" xfId="56" applyFont="1" applyFill="1" applyAlignment="1" applyProtection="1">
      <alignment horizontal="center" vertical="center"/>
      <protection hidden="1"/>
    </xf>
    <xf numFmtId="0" fontId="35" fillId="0" borderId="0" xfId="56" applyFont="1" applyFill="1" applyBorder="1" applyAlignment="1" applyProtection="1">
      <alignment horizontal="left" vertical="top" wrapText="1"/>
      <protection/>
    </xf>
    <xf numFmtId="49" fontId="35" fillId="0" borderId="0" xfId="56" applyNumberFormat="1" applyFont="1" applyFill="1" applyAlignment="1" applyProtection="1">
      <alignment/>
      <protection hidden="1"/>
    </xf>
    <xf numFmtId="49" fontId="20" fillId="0" borderId="0" xfId="56" applyNumberFormat="1" applyFont="1" applyFill="1" applyAlignment="1" applyProtection="1">
      <alignment/>
      <protection hidden="1"/>
    </xf>
    <xf numFmtId="49" fontId="0" fillId="0" borderId="0" xfId="56" applyNumberFormat="1" applyFont="1" applyFill="1" applyAlignment="1" applyProtection="1">
      <alignment/>
      <protection hidden="1"/>
    </xf>
    <xf numFmtId="0" fontId="20" fillId="0" borderId="0" xfId="56" applyFont="1" applyFill="1" applyProtection="1">
      <alignment/>
      <protection hidden="1"/>
    </xf>
    <xf numFmtId="0" fontId="20" fillId="0" borderId="0" xfId="56" applyFont="1" applyFill="1" applyAlignment="1" applyProtection="1">
      <alignment/>
      <protection hidden="1"/>
    </xf>
    <xf numFmtId="0" fontId="25" fillId="0" borderId="0" xfId="56" applyFont="1" applyFill="1" applyAlignment="1" applyProtection="1">
      <alignment/>
      <protection hidden="1"/>
    </xf>
    <xf numFmtId="0" fontId="0" fillId="0" borderId="0" xfId="56" applyFont="1" applyFill="1" applyProtection="1">
      <alignment/>
      <protection hidden="1"/>
    </xf>
    <xf numFmtId="0" fontId="0" fillId="0" borderId="0" xfId="56" applyFont="1" applyFill="1" applyAlignment="1" applyProtection="1">
      <alignment/>
      <protection hidden="1"/>
    </xf>
    <xf numFmtId="0" fontId="0" fillId="0" borderId="0" xfId="56" applyFont="1" applyFill="1" applyAlignment="1" applyProtection="1">
      <alignment horizontal="center"/>
      <protection hidden="1"/>
    </xf>
    <xf numFmtId="0" fontId="0" fillId="0" borderId="0" xfId="56" applyFont="1" applyFill="1" applyProtection="1">
      <alignment/>
      <protection hidden="1"/>
    </xf>
    <xf numFmtId="49" fontId="25" fillId="0" borderId="0" xfId="56" applyNumberFormat="1" applyFont="1" applyFill="1" applyProtection="1">
      <alignment/>
      <protection hidden="1"/>
    </xf>
    <xf numFmtId="49" fontId="0" fillId="0" borderId="0" xfId="56" applyNumberFormat="1" applyFont="1" applyFill="1" applyProtection="1">
      <alignment/>
      <protection hidden="1"/>
    </xf>
    <xf numFmtId="49" fontId="0" fillId="0" borderId="0" xfId="56" applyNumberFormat="1" applyFont="1" applyFill="1" applyAlignment="1" applyProtection="1">
      <alignment vertical="top" wrapText="1"/>
      <protection hidden="1"/>
    </xf>
    <xf numFmtId="0" fontId="42" fillId="0" borderId="0" xfId="56" applyNumberFormat="1" applyFont="1" applyFill="1" applyProtection="1">
      <alignment/>
      <protection hidden="1"/>
    </xf>
    <xf numFmtId="0" fontId="26" fillId="0" borderId="16" xfId="0" applyFont="1" applyFill="1" applyBorder="1" applyAlignment="1">
      <alignment horizontal="center"/>
    </xf>
    <xf numFmtId="0" fontId="31" fillId="0" borderId="0" xfId="0" applyFont="1" applyFill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Alignment="1">
      <alignment/>
    </xf>
    <xf numFmtId="49" fontId="31" fillId="0" borderId="0" xfId="0" applyNumberFormat="1" applyFont="1" applyFill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56" applyFont="1" applyFill="1" applyBorder="1" applyAlignment="1" applyProtection="1">
      <alignment horizontal="left" vertical="center"/>
      <protection hidden="1"/>
    </xf>
    <xf numFmtId="172" fontId="35" fillId="0" borderId="0" xfId="56" applyNumberFormat="1" applyFont="1" applyFill="1" applyAlignment="1" applyProtection="1">
      <alignment horizontal="left" shrinkToFit="1"/>
      <protection/>
    </xf>
    <xf numFmtId="0" fontId="0" fillId="0" borderId="0" xfId="56" applyFont="1" applyAlignment="1">
      <alignment/>
      <protection/>
    </xf>
    <xf numFmtId="49" fontId="35" fillId="0" borderId="0" xfId="56" applyNumberFormat="1" applyFont="1" applyFill="1" applyBorder="1" applyAlignment="1" applyProtection="1">
      <alignment horizontal="left" vertical="top"/>
      <protection/>
    </xf>
    <xf numFmtId="0" fontId="40" fillId="0" borderId="0" xfId="56" applyFont="1" applyFill="1" applyProtection="1">
      <alignment/>
      <protection hidden="1"/>
    </xf>
    <xf numFmtId="0" fontId="26" fillId="0" borderId="17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1" fontId="19" fillId="0" borderId="18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26" fillId="0" borderId="13" xfId="0" applyFont="1" applyFill="1" applyBorder="1" applyAlignment="1">
      <alignment/>
    </xf>
    <xf numFmtId="9" fontId="38" fillId="0" borderId="19" xfId="61" applyFont="1" applyFill="1" applyBorder="1" applyAlignment="1">
      <alignment wrapText="1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0" fontId="26" fillId="25" borderId="21" xfId="0" applyFont="1" applyFill="1" applyBorder="1" applyAlignment="1">
      <alignment/>
    </xf>
    <xf numFmtId="0" fontId="19" fillId="25" borderId="21" xfId="0" applyFont="1" applyFill="1" applyBorder="1" applyAlignment="1">
      <alignment horizontal="left"/>
    </xf>
    <xf numFmtId="0" fontId="19" fillId="25" borderId="21" xfId="0" applyFont="1" applyFill="1" applyBorder="1" applyAlignment="1">
      <alignment horizontal="center"/>
    </xf>
    <xf numFmtId="1" fontId="19" fillId="25" borderId="21" xfId="0" applyNumberFormat="1" applyFont="1" applyFill="1" applyBorder="1" applyAlignment="1">
      <alignment horizontal="center"/>
    </xf>
    <xf numFmtId="0" fontId="19" fillId="25" borderId="13" xfId="0" applyFont="1" applyFill="1" applyBorder="1" applyAlignment="1">
      <alignment horizontal="left"/>
    </xf>
    <xf numFmtId="0" fontId="19" fillId="25" borderId="22" xfId="0" applyFont="1" applyFill="1" applyBorder="1" applyAlignment="1">
      <alignment horizontal="center"/>
    </xf>
    <xf numFmtId="1" fontId="19" fillId="25" borderId="16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/>
    </xf>
    <xf numFmtId="0" fontId="19" fillId="25" borderId="24" xfId="0" applyFont="1" applyFill="1" applyBorder="1" applyAlignment="1">
      <alignment horizontal="left"/>
    </xf>
    <xf numFmtId="49" fontId="27" fillId="25" borderId="25" xfId="0" applyNumberFormat="1" applyFont="1" applyFill="1" applyBorder="1" applyAlignment="1">
      <alignment horizontal="center"/>
    </xf>
    <xf numFmtId="1" fontId="27" fillId="25" borderId="21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19" fillId="25" borderId="1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6" xfId="0" applyFont="1" applyFill="1" applyBorder="1" applyAlignment="1">
      <alignment wrapText="1"/>
    </xf>
    <xf numFmtId="0" fontId="19" fillId="0" borderId="17" xfId="0" applyFont="1" applyFill="1" applyBorder="1" applyAlignment="1">
      <alignment/>
    </xf>
    <xf numFmtId="49" fontId="26" fillId="0" borderId="20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1" fillId="0" borderId="0" xfId="0" applyFont="1" applyFill="1" applyBorder="1" applyAlignment="1" applyProtection="1">
      <alignment vertical="top" wrapText="1"/>
      <protection/>
    </xf>
    <xf numFmtId="0" fontId="19" fillId="0" borderId="10" xfId="0" applyFont="1" applyFill="1" applyBorder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49" fontId="26" fillId="26" borderId="20" xfId="0" applyNumberFormat="1" applyFont="1" applyFill="1" applyBorder="1" applyAlignment="1">
      <alignment horizontal="center"/>
    </xf>
    <xf numFmtId="0" fontId="26" fillId="26" borderId="19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49" fontId="19" fillId="0" borderId="25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wrapText="1"/>
    </xf>
    <xf numFmtId="49" fontId="19" fillId="0" borderId="2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53" applyFill="1" applyProtection="1">
      <alignment/>
      <protection/>
    </xf>
    <xf numFmtId="0" fontId="0" fillId="0" borderId="0" xfId="53" applyFont="1" applyFill="1" applyProtection="1">
      <alignment/>
      <protection/>
    </xf>
    <xf numFmtId="0" fontId="23" fillId="0" borderId="0" xfId="53" applyFont="1" applyFill="1" applyAlignment="1" applyProtection="1">
      <alignment horizontal="left"/>
      <protection/>
    </xf>
    <xf numFmtId="0" fontId="23" fillId="0" borderId="0" xfId="53" applyFont="1" applyFill="1" applyProtection="1">
      <alignment/>
      <protection/>
    </xf>
    <xf numFmtId="0" fontId="23" fillId="0" borderId="0" xfId="53" applyFont="1" applyFill="1" applyBorder="1" applyAlignment="1" applyProtection="1">
      <alignment horizontal="justify" vertical="center" wrapText="1"/>
      <protection/>
    </xf>
    <xf numFmtId="0" fontId="23" fillId="0" borderId="0" xfId="53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48" fillId="27" borderId="16" xfId="0" applyNumberFormat="1" applyFont="1" applyFill="1" applyBorder="1" applyAlignment="1" applyProtection="1">
      <alignment horizontal="center" vertical="center" shrinkToFit="1"/>
      <protection hidden="1"/>
    </xf>
    <xf numFmtId="1" fontId="48" fillId="27" borderId="10" xfId="0" applyNumberFormat="1" applyFont="1" applyFill="1" applyBorder="1" applyAlignment="1" applyProtection="1">
      <alignment horizontal="center" vertical="center" shrinkToFit="1"/>
      <protection hidden="1"/>
    </xf>
    <xf numFmtId="1" fontId="48" fillId="27" borderId="16" xfId="0" applyNumberFormat="1" applyFont="1" applyFill="1" applyBorder="1" applyAlignment="1" applyProtection="1">
      <alignment horizontal="center" vertical="center" shrinkToFit="1"/>
      <protection/>
    </xf>
    <xf numFmtId="0" fontId="25" fillId="27" borderId="16" xfId="0" applyFont="1" applyFill="1" applyBorder="1" applyAlignment="1">
      <alignment horizontal="center"/>
    </xf>
    <xf numFmtId="177" fontId="48" fillId="27" borderId="16" xfId="0" applyNumberFormat="1" applyFont="1" applyFill="1" applyBorder="1" applyAlignment="1" applyProtection="1">
      <alignment horizontal="center" vertical="center" shrinkToFit="1"/>
      <protection hidden="1"/>
    </xf>
    <xf numFmtId="0" fontId="25" fillId="27" borderId="13" xfId="0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0" fontId="45" fillId="27" borderId="16" xfId="0" applyFont="1" applyFill="1" applyBorder="1" applyAlignment="1">
      <alignment horizontal="center"/>
    </xf>
    <xf numFmtId="0" fontId="45" fillId="27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 wrapText="1"/>
    </xf>
    <xf numFmtId="49" fontId="19" fillId="0" borderId="31" xfId="0" applyNumberFormat="1" applyFont="1" applyBorder="1" applyAlignment="1">
      <alignment horizontal="center"/>
    </xf>
    <xf numFmtId="0" fontId="26" fillId="0" borderId="32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6" fillId="0" borderId="35" xfId="0" applyFont="1" applyFill="1" applyBorder="1" applyAlignment="1">
      <alignment/>
    </xf>
    <xf numFmtId="0" fontId="26" fillId="0" borderId="36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 wrapText="1"/>
    </xf>
    <xf numFmtId="0" fontId="26" fillId="0" borderId="38" xfId="0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1" fontId="49" fillId="27" borderId="16" xfId="0" applyNumberFormat="1" applyFont="1" applyFill="1" applyBorder="1" applyAlignment="1" applyProtection="1">
      <alignment horizontal="center" vertical="center" shrinkToFit="1"/>
      <protection hidden="1"/>
    </xf>
    <xf numFmtId="1" fontId="19" fillId="0" borderId="39" xfId="0" applyNumberFormat="1" applyFont="1" applyFill="1" applyBorder="1" applyAlignment="1">
      <alignment horizontal="center"/>
    </xf>
    <xf numFmtId="0" fontId="25" fillId="27" borderId="14" xfId="0" applyFont="1" applyFill="1" applyBorder="1" applyAlignment="1" quotePrefix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45" fillId="27" borderId="14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1" fontId="26" fillId="0" borderId="41" xfId="0" applyNumberFormat="1" applyFont="1" applyFill="1" applyBorder="1" applyAlignment="1">
      <alignment horizontal="center"/>
    </xf>
    <xf numFmtId="0" fontId="26" fillId="0" borderId="43" xfId="0" applyFont="1" applyFill="1" applyBorder="1" applyAlignment="1">
      <alignment/>
    </xf>
    <xf numFmtId="0" fontId="26" fillId="26" borderId="35" xfId="0" applyFont="1" applyFill="1" applyBorder="1" applyAlignment="1">
      <alignment/>
    </xf>
    <xf numFmtId="0" fontId="26" fillId="26" borderId="36" xfId="0" applyFont="1" applyFill="1" applyBorder="1" applyAlignment="1">
      <alignment/>
    </xf>
    <xf numFmtId="0" fontId="26" fillId="26" borderId="44" xfId="0" applyFont="1" applyFill="1" applyBorder="1" applyAlignment="1">
      <alignment wrapText="1"/>
    </xf>
    <xf numFmtId="49" fontId="26" fillId="26" borderId="45" xfId="0" applyNumberFormat="1" applyFont="1" applyFill="1" applyBorder="1" applyAlignment="1">
      <alignment horizontal="center"/>
    </xf>
    <xf numFmtId="1" fontId="26" fillId="26" borderId="46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1" fontId="19" fillId="0" borderId="0" xfId="0" applyNumberFormat="1" applyFont="1" applyFill="1" applyAlignment="1">
      <alignment/>
    </xf>
    <xf numFmtId="1" fontId="37" fillId="0" borderId="18" xfId="0" applyNumberFormat="1" applyFont="1" applyFill="1" applyBorder="1" applyAlignment="1" applyProtection="1">
      <alignment horizontal="center" vertical="center" shrinkToFit="1"/>
      <protection hidden="1"/>
    </xf>
    <xf numFmtId="1" fontId="19" fillId="0" borderId="39" xfId="0" applyNumberFormat="1" applyFont="1" applyFill="1" applyBorder="1" applyAlignment="1">
      <alignment/>
    </xf>
    <xf numFmtId="0" fontId="19" fillId="0" borderId="39" xfId="0" applyFont="1" applyFill="1" applyBorder="1" applyAlignment="1">
      <alignment/>
    </xf>
    <xf numFmtId="49" fontId="26" fillId="0" borderId="47" xfId="0" applyNumberFormat="1" applyFont="1" applyBorder="1" applyAlignment="1">
      <alignment horizontal="center"/>
    </xf>
    <xf numFmtId="1" fontId="50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26" fillId="0" borderId="48" xfId="0" applyNumberFormat="1" applyFont="1" applyFill="1" applyBorder="1" applyAlignment="1">
      <alignment horizontal="center"/>
    </xf>
    <xf numFmtId="1" fontId="50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40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1" fontId="26" fillId="0" borderId="28" xfId="0" applyNumberFormat="1" applyFont="1" applyFill="1" applyBorder="1" applyAlignment="1" quotePrefix="1">
      <alignment horizontal="center"/>
    </xf>
    <xf numFmtId="1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16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1" fontId="27" fillId="0" borderId="28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1" fontId="50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46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7" fillId="0" borderId="51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1" fontId="26" fillId="0" borderId="48" xfId="0" applyNumberFormat="1" applyFont="1" applyFill="1" applyBorder="1" applyAlignment="1">
      <alignment horizontal="center"/>
    </xf>
    <xf numFmtId="1" fontId="26" fillId="0" borderId="53" xfId="0" applyNumberFormat="1" applyFont="1" applyFill="1" applyBorder="1" applyAlignment="1">
      <alignment horizontal="center"/>
    </xf>
    <xf numFmtId="1" fontId="26" fillId="0" borderId="54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26" borderId="28" xfId="0" applyNumberFormat="1" applyFont="1" applyFill="1" applyBorder="1" applyAlignment="1">
      <alignment horizontal="center"/>
    </xf>
    <xf numFmtId="1" fontId="50" fillId="26" borderId="26" xfId="0" applyNumberFormat="1" applyFont="1" applyFill="1" applyBorder="1" applyAlignment="1" applyProtection="1">
      <alignment horizontal="center" vertical="center" shrinkToFit="1"/>
      <protection hidden="1"/>
    </xf>
    <xf numFmtId="1" fontId="26" fillId="26" borderId="54" xfId="0" applyNumberFormat="1" applyFont="1" applyFill="1" applyBorder="1" applyAlignment="1">
      <alignment horizontal="center"/>
    </xf>
    <xf numFmtId="1" fontId="26" fillId="26" borderId="54" xfId="0" applyNumberFormat="1" applyFont="1" applyFill="1" applyBorder="1" applyAlignment="1">
      <alignment horizontal="center"/>
    </xf>
    <xf numFmtId="1" fontId="26" fillId="26" borderId="51" xfId="0" applyNumberFormat="1" applyFont="1" applyFill="1" applyBorder="1" applyAlignment="1">
      <alignment horizontal="center"/>
    </xf>
    <xf numFmtId="1" fontId="50" fillId="26" borderId="42" xfId="0" applyNumberFormat="1" applyFont="1" applyFill="1" applyBorder="1" applyAlignment="1" applyProtection="1">
      <alignment horizontal="center" vertical="center" shrinkToFit="1"/>
      <protection hidden="1"/>
    </xf>
    <xf numFmtId="1" fontId="26" fillId="26" borderId="52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50" fillId="0" borderId="16" xfId="0" applyNumberFormat="1" applyFont="1" applyFill="1" applyBorder="1" applyAlignment="1" applyProtection="1">
      <alignment horizontal="center" vertical="center" shrinkToFit="1"/>
      <protection hidden="1"/>
    </xf>
    <xf numFmtId="1" fontId="26" fillId="0" borderId="16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 applyProtection="1">
      <alignment horizontal="center" shrinkToFit="1"/>
      <protection hidden="1"/>
    </xf>
    <xf numFmtId="1" fontId="19" fillId="0" borderId="28" xfId="0" applyNumberFormat="1" applyFont="1" applyFill="1" applyBorder="1" applyAlignment="1" quotePrefix="1">
      <alignment horizontal="center"/>
    </xf>
    <xf numFmtId="0" fontId="26" fillId="28" borderId="10" xfId="0" applyFont="1" applyFill="1" applyBorder="1" applyAlignment="1">
      <alignment/>
    </xf>
    <xf numFmtId="0" fontId="26" fillId="28" borderId="19" xfId="0" applyFont="1" applyFill="1" applyBorder="1" applyAlignment="1">
      <alignment wrapText="1"/>
    </xf>
    <xf numFmtId="0" fontId="26" fillId="28" borderId="20" xfId="0" applyFont="1" applyFill="1" applyBorder="1" applyAlignment="1">
      <alignment horizontal="center"/>
    </xf>
    <xf numFmtId="1" fontId="27" fillId="28" borderId="28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28" borderId="28" xfId="0" applyNumberFormat="1" applyFont="1" applyFill="1" applyBorder="1" applyAlignment="1">
      <alignment horizontal="center"/>
    </xf>
    <xf numFmtId="1" fontId="50" fillId="28" borderId="10" xfId="0" applyNumberFormat="1" applyFont="1" applyFill="1" applyBorder="1" applyAlignment="1" applyProtection="1">
      <alignment horizontal="center" shrinkToFit="1"/>
      <protection hidden="1"/>
    </xf>
    <xf numFmtId="1" fontId="26" fillId="28" borderId="19" xfId="0" applyNumberFormat="1" applyFont="1" applyFill="1" applyBorder="1" applyAlignment="1">
      <alignment horizontal="center"/>
    </xf>
    <xf numFmtId="0" fontId="26" fillId="29" borderId="19" xfId="0" applyFont="1" applyFill="1" applyBorder="1" applyAlignment="1">
      <alignment wrapText="1"/>
    </xf>
    <xf numFmtId="0" fontId="26" fillId="29" borderId="20" xfId="0" applyFont="1" applyFill="1" applyBorder="1" applyAlignment="1">
      <alignment horizontal="center"/>
    </xf>
    <xf numFmtId="1" fontId="26" fillId="29" borderId="28" xfId="0" applyNumberFormat="1" applyFont="1" applyFill="1" applyBorder="1" applyAlignment="1">
      <alignment horizontal="center"/>
    </xf>
    <xf numFmtId="1" fontId="26" fillId="29" borderId="10" xfId="0" applyNumberFormat="1" applyFont="1" applyFill="1" applyBorder="1" applyAlignment="1">
      <alignment horizontal="center"/>
    </xf>
    <xf numFmtId="1" fontId="50" fillId="29" borderId="10" xfId="0" applyNumberFormat="1" applyFont="1" applyFill="1" applyBorder="1" applyAlignment="1" applyProtection="1">
      <alignment horizontal="center" shrinkToFit="1"/>
      <protection hidden="1"/>
    </xf>
    <xf numFmtId="1" fontId="26" fillId="29" borderId="10" xfId="0" applyNumberFormat="1" applyFont="1" applyFill="1" applyBorder="1" applyAlignment="1">
      <alignment horizontal="center"/>
    </xf>
    <xf numFmtId="1" fontId="26" fillId="29" borderId="19" xfId="0" applyNumberFormat="1" applyFont="1" applyFill="1" applyBorder="1" applyAlignment="1">
      <alignment horizontal="center"/>
    </xf>
    <xf numFmtId="0" fontId="26" fillId="29" borderId="10" xfId="0" applyFont="1" applyFill="1" applyBorder="1" applyAlignment="1">
      <alignment/>
    </xf>
    <xf numFmtId="1" fontId="26" fillId="29" borderId="28" xfId="0" applyNumberFormat="1" applyFont="1" applyFill="1" applyBorder="1" applyAlignment="1">
      <alignment horizontal="center"/>
    </xf>
    <xf numFmtId="1" fontId="26" fillId="29" borderId="28" xfId="0" applyNumberFormat="1" applyFont="1" applyFill="1" applyBorder="1" applyAlignment="1" quotePrefix="1">
      <alignment horizontal="center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/>
    </xf>
    <xf numFmtId="1" fontId="50" fillId="26" borderId="26" xfId="0" applyNumberFormat="1" applyFont="1" applyFill="1" applyBorder="1" applyAlignment="1" applyProtection="1">
      <alignment horizontal="center" shrinkToFit="1"/>
      <protection hidden="1"/>
    </xf>
    <xf numFmtId="1" fontId="19" fillId="0" borderId="39" xfId="0" applyNumberFormat="1" applyFont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1" fontId="19" fillId="0" borderId="4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0" fillId="0" borderId="16" xfId="53" applyBorder="1" applyAlignment="1">
      <alignment horizontal="center"/>
      <protection/>
    </xf>
    <xf numFmtId="0" fontId="0" fillId="0" borderId="26" xfId="53" applyBorder="1" applyAlignment="1">
      <alignment horizontal="center"/>
      <protection/>
    </xf>
    <xf numFmtId="0" fontId="0" fillId="0" borderId="26" xfId="53" applyBorder="1" applyAlignment="1">
      <alignment horizontal="center" wrapText="1"/>
      <protection/>
    </xf>
    <xf numFmtId="0" fontId="0" fillId="0" borderId="10" xfId="53" applyBorder="1" applyAlignment="1">
      <alignment horizontal="center" wrapText="1"/>
      <protection/>
    </xf>
    <xf numFmtId="0" fontId="0" fillId="0" borderId="10" xfId="53" applyBorder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0" xfId="53" applyFont="1" applyFill="1" applyProtection="1">
      <alignment/>
      <protection/>
    </xf>
    <xf numFmtId="0" fontId="26" fillId="0" borderId="24" xfId="0" applyFont="1" applyFill="1" applyBorder="1" applyAlignment="1">
      <alignment horizontal="left"/>
    </xf>
    <xf numFmtId="49" fontId="0" fillId="0" borderId="11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20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indent="1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left" vertical="top" wrapText="1" indent="1"/>
      <protection/>
    </xf>
    <xf numFmtId="49" fontId="24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24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23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54" applyFill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ill="1" applyAlignment="1" applyProtection="1">
      <alignment/>
      <protection/>
    </xf>
    <xf numFmtId="1" fontId="26" fillId="0" borderId="0" xfId="0" applyNumberFormat="1" applyFont="1" applyFill="1" applyBorder="1" applyAlignment="1">
      <alignment horizontal="center" vertical="center"/>
    </xf>
    <xf numFmtId="1" fontId="50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left"/>
    </xf>
    <xf numFmtId="0" fontId="19" fillId="25" borderId="17" xfId="0" applyFont="1" applyFill="1" applyBorder="1" applyAlignment="1">
      <alignment horizontal="left"/>
    </xf>
    <xf numFmtId="0" fontId="19" fillId="25" borderId="23" xfId="0" applyFont="1" applyFill="1" applyBorder="1" applyAlignment="1">
      <alignment horizontal="left"/>
    </xf>
    <xf numFmtId="0" fontId="19" fillId="25" borderId="11" xfId="0" applyFont="1" applyFill="1" applyBorder="1" applyAlignment="1">
      <alignment horizontal="center"/>
    </xf>
    <xf numFmtId="0" fontId="26" fillId="0" borderId="39" xfId="0" applyFont="1" applyFill="1" applyBorder="1" applyAlignment="1" quotePrefix="1">
      <alignment horizontal="center"/>
    </xf>
    <xf numFmtId="1" fontId="19" fillId="25" borderId="18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/>
      <protection hidden="1"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Font="1" applyAlignment="1">
      <alignment wrapText="1"/>
    </xf>
    <xf numFmtId="14" fontId="31" fillId="0" borderId="0" xfId="0" applyNumberFormat="1" applyFont="1" applyFill="1" applyAlignment="1" applyProtection="1">
      <alignment horizontal="left"/>
      <protection hidden="1"/>
    </xf>
    <xf numFmtId="0" fontId="30" fillId="0" borderId="0" xfId="0" applyFont="1" applyAlignment="1">
      <alignment horizontal="left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55" applyNumberFormat="1" applyAlignment="1" applyProtection="1">
      <alignment horizontal="left" vertical="top" wrapText="1" indent="1"/>
      <protection hidden="1"/>
    </xf>
    <xf numFmtId="49" fontId="31" fillId="0" borderId="0" xfId="0" applyNumberFormat="1" applyFont="1" applyFill="1" applyBorder="1" applyAlignment="1" applyProtection="1">
      <alignment horizontal="left" vertical="top"/>
      <protection hidden="1"/>
    </xf>
    <xf numFmtId="0" fontId="46" fillId="0" borderId="47" xfId="53" applyFont="1" applyFill="1" applyBorder="1" applyAlignment="1" applyProtection="1">
      <alignment horizontal="center"/>
      <protection hidden="1"/>
    </xf>
    <xf numFmtId="0" fontId="0" fillId="0" borderId="47" xfId="53" applyBorder="1" applyAlignment="1">
      <alignment/>
      <protection/>
    </xf>
    <xf numFmtId="0" fontId="0" fillId="0" borderId="16" xfId="53" applyBorder="1" applyAlignment="1">
      <alignment horizontal="center" wrapText="1"/>
      <protection/>
    </xf>
    <xf numFmtId="0" fontId="0" fillId="0" borderId="26" xfId="53" applyBorder="1" applyAlignment="1">
      <alignment horizontal="center" wrapText="1"/>
      <protection/>
    </xf>
    <xf numFmtId="0" fontId="0" fillId="0" borderId="19" xfId="53" applyBorder="1" applyAlignment="1">
      <alignment horizontal="center"/>
      <protection/>
    </xf>
    <xf numFmtId="0" fontId="0" fillId="0" borderId="55" xfId="53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 textRotation="90" wrapText="1"/>
    </xf>
    <xf numFmtId="0" fontId="0" fillId="0" borderId="27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26" fillId="0" borderId="16" xfId="0" applyNumberFormat="1" applyFont="1" applyFill="1" applyBorder="1" applyAlignment="1">
      <alignment horizontal="center" vertical="center" textRotation="90" wrapText="1"/>
    </xf>
    <xf numFmtId="0" fontId="26" fillId="0" borderId="21" xfId="0" applyNumberFormat="1" applyFont="1" applyFill="1" applyBorder="1" applyAlignment="1">
      <alignment horizontal="center" vertical="center" textRotation="90" wrapText="1"/>
    </xf>
    <xf numFmtId="0" fontId="26" fillId="0" borderId="26" xfId="0" applyNumberFormat="1" applyFont="1" applyFill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textRotation="90" wrapText="1" shrinkToFit="1"/>
    </xf>
    <xf numFmtId="0" fontId="25" fillId="0" borderId="21" xfId="0" applyFont="1" applyBorder="1" applyAlignment="1">
      <alignment horizontal="center" textRotation="90" wrapText="1" shrinkToFit="1"/>
    </xf>
    <xf numFmtId="0" fontId="25" fillId="0" borderId="26" xfId="0" applyFont="1" applyBorder="1" applyAlignment="1">
      <alignment horizontal="center" textRotation="90" wrapText="1" shrinkToFit="1"/>
    </xf>
    <xf numFmtId="0" fontId="0" fillId="0" borderId="1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13" xfId="0" applyNumberFormat="1" applyFont="1" applyFill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left" vertical="top" wrapText="1"/>
    </xf>
    <xf numFmtId="0" fontId="19" fillId="0" borderId="24" xfId="0" applyNumberFormat="1" applyFont="1" applyFill="1" applyBorder="1" applyAlignment="1">
      <alignment horizontal="left" vertical="top" wrapText="1"/>
    </xf>
    <xf numFmtId="0" fontId="19" fillId="0" borderId="61" xfId="0" applyNumberFormat="1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/>
    </xf>
    <xf numFmtId="0" fontId="26" fillId="0" borderId="61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 wrapText="1"/>
    </xf>
    <xf numFmtId="0" fontId="26" fillId="0" borderId="24" xfId="0" applyNumberFormat="1" applyFont="1" applyFill="1" applyBorder="1" applyAlignment="1">
      <alignment horizontal="left" vertical="top" wrapText="1"/>
    </xf>
    <xf numFmtId="0" fontId="26" fillId="0" borderId="61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46" fillId="0" borderId="0" xfId="53" applyFont="1" applyFill="1" applyAlignment="1" applyProtection="1">
      <alignment horizontal="center"/>
      <protection hidden="1"/>
    </xf>
    <xf numFmtId="0" fontId="0" fillId="0" borderId="0" xfId="53" applyAlignment="1">
      <alignment/>
      <protection/>
    </xf>
    <xf numFmtId="0" fontId="0" fillId="0" borderId="0" xfId="53" applyNumberFormat="1" applyFill="1" applyBorder="1" applyAlignment="1" applyProtection="1">
      <alignment horizontal="left" vertical="top" wrapText="1"/>
      <protection/>
    </xf>
    <xf numFmtId="0" fontId="0" fillId="0" borderId="0" xfId="54" applyNumberFormat="1" applyFill="1" applyBorder="1" applyAlignment="1" applyProtection="1">
      <alignment horizontal="justify" vertical="top" wrapText="1"/>
      <protection/>
    </xf>
    <xf numFmtId="0" fontId="0" fillId="0" borderId="0" xfId="54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1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Font="1" applyFill="1" applyBorder="1" applyAlignment="1" applyProtection="1">
      <alignment horizontal="center" vertical="center"/>
      <protection hidden="1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41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textRotation="90"/>
      <protection hidden="1"/>
    </xf>
    <xf numFmtId="49" fontId="21" fillId="0" borderId="26" xfId="0" applyNumberFormat="1" applyFont="1" applyFill="1" applyBorder="1" applyAlignment="1" applyProtection="1">
      <alignment horizontal="center" vertical="center" textRotation="90"/>
      <protection hidden="1"/>
    </xf>
    <xf numFmtId="49" fontId="22" fillId="0" borderId="16" xfId="0" applyNumberFormat="1" applyFont="1" applyFill="1" applyBorder="1" applyAlignment="1" applyProtection="1">
      <alignment horizontal="center" textRotation="90" wrapText="1" shrinkToFit="1"/>
      <protection hidden="1"/>
    </xf>
    <xf numFmtId="49" fontId="22" fillId="0" borderId="21" xfId="0" applyNumberFormat="1" applyFont="1" applyFill="1" applyBorder="1" applyAlignment="1" applyProtection="1">
      <alignment horizontal="center" textRotation="90" wrapText="1" shrinkToFit="1"/>
      <protection hidden="1"/>
    </xf>
    <xf numFmtId="49" fontId="22" fillId="0" borderId="26" xfId="0" applyNumberFormat="1" applyFont="1" applyFill="1" applyBorder="1" applyAlignment="1" applyProtection="1">
      <alignment horizontal="center" textRotation="90" wrapText="1" shrinkToFit="1"/>
      <protection hidden="1"/>
    </xf>
    <xf numFmtId="49" fontId="22" fillId="0" borderId="16" xfId="0" applyNumberFormat="1" applyFont="1" applyFill="1" applyBorder="1" applyAlignment="1" applyProtection="1">
      <alignment horizontal="left" textRotation="90" wrapText="1" shrinkToFit="1"/>
      <protection hidden="1"/>
    </xf>
    <xf numFmtId="49" fontId="22" fillId="0" borderId="21" xfId="0" applyNumberFormat="1" applyFont="1" applyFill="1" applyBorder="1" applyAlignment="1" applyProtection="1">
      <alignment horizontal="left" textRotation="90" wrapText="1" shrinkToFit="1"/>
      <protection hidden="1"/>
    </xf>
    <xf numFmtId="49" fontId="22" fillId="0" borderId="26" xfId="0" applyNumberFormat="1" applyFont="1" applyFill="1" applyBorder="1" applyAlignment="1" applyProtection="1">
      <alignment horizontal="left" textRotation="90" wrapText="1" shrinkToFit="1"/>
      <protection hidden="1"/>
    </xf>
    <xf numFmtId="0" fontId="22" fillId="0" borderId="10" xfId="0" applyFont="1" applyFill="1" applyBorder="1" applyAlignment="1" applyProtection="1">
      <alignment horizontal="center" textRotation="90" wrapText="1" shrinkToFi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55" xfId="0" applyFont="1" applyFill="1" applyBorder="1" applyAlignment="1" applyProtection="1">
      <alignment horizontal="center" vertical="center" wrapText="1"/>
      <protection hidden="1"/>
    </xf>
    <xf numFmtId="49" fontId="0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Fill="1" applyBorder="1" applyAlignment="1" applyProtection="1">
      <alignment horizontal="center" vertical="center" wrapText="1"/>
      <protection hidden="1"/>
    </xf>
    <xf numFmtId="0" fontId="23" fillId="0" borderId="28" xfId="0" applyFont="1" applyFill="1" applyBorder="1" applyAlignment="1" applyProtection="1">
      <alignment horizontal="center" vertical="center" wrapText="1"/>
      <protection hidden="1"/>
    </xf>
    <xf numFmtId="0" fontId="23" fillId="0" borderId="5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textRotation="90" wrapText="1"/>
      <protection hidden="1"/>
    </xf>
    <xf numFmtId="0" fontId="22" fillId="0" borderId="21" xfId="0" applyFont="1" applyFill="1" applyBorder="1" applyAlignment="1" applyProtection="1">
      <alignment horizontal="center" textRotation="90" wrapText="1"/>
      <protection hidden="1"/>
    </xf>
    <xf numFmtId="0" fontId="22" fillId="0" borderId="26" xfId="0" applyFont="1" applyFill="1" applyBorder="1" applyAlignment="1" applyProtection="1">
      <alignment horizontal="center" textRotation="90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49" fontId="21" fillId="0" borderId="21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28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21" fillId="0" borderId="55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 vertical="center" textRotation="90"/>
      <protection hidden="1"/>
    </xf>
    <xf numFmtId="0" fontId="0" fillId="0" borderId="21" xfId="0" applyFont="1" applyFill="1" applyBorder="1" applyAlignment="1" applyProtection="1">
      <alignment horizontal="center" vertical="center" textRotation="90"/>
      <protection hidden="1"/>
    </xf>
    <xf numFmtId="0" fontId="0" fillId="0" borderId="26" xfId="0" applyFont="1" applyFill="1" applyBorder="1" applyAlignment="1" applyProtection="1">
      <alignment horizontal="center" vertical="center" textRotation="90"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hidden="1"/>
    </xf>
    <xf numFmtId="0" fontId="43" fillId="0" borderId="0" xfId="56" applyFont="1" applyFill="1" applyBorder="1" applyAlignment="1" applyProtection="1">
      <alignment horizontal="center"/>
      <protection hidden="1"/>
    </xf>
    <xf numFmtId="0" fontId="44" fillId="0" borderId="0" xfId="56" applyFont="1" applyFill="1" applyAlignment="1">
      <alignment/>
      <protection/>
    </xf>
    <xf numFmtId="180" fontId="40" fillId="0" borderId="0" xfId="56" applyNumberFormat="1" applyFont="1" applyFill="1" applyBorder="1" applyAlignment="1" applyProtection="1">
      <alignment horizontal="center" vertical="center" wrapText="1"/>
      <protection/>
    </xf>
    <xf numFmtId="0" fontId="36" fillId="0" borderId="0" xfId="56" applyFont="1" applyFill="1" applyBorder="1" applyAlignment="1" applyProtection="1">
      <alignment horizontal="left" vertical="center"/>
      <protection hidden="1"/>
    </xf>
    <xf numFmtId="49" fontId="0" fillId="0" borderId="0" xfId="56" applyNumberFormat="1" applyFont="1" applyFill="1" applyAlignment="1" applyProtection="1">
      <alignment horizontal="left" vertical="center"/>
      <protection/>
    </xf>
    <xf numFmtId="49" fontId="35" fillId="0" borderId="0" xfId="56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43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49" fontId="36" fillId="0" borderId="0" xfId="56" applyNumberFormat="1" applyFont="1" applyFill="1" applyBorder="1" applyAlignment="1" applyProtection="1">
      <alignment horizontal="left" vertical="top"/>
      <protection hidden="1"/>
    </xf>
    <xf numFmtId="0" fontId="35" fillId="0" borderId="0" xfId="56" applyFont="1" applyFill="1" applyBorder="1" applyAlignment="1" applyProtection="1">
      <alignment horizontal="left" vertical="top" wrapText="1"/>
      <protection/>
    </xf>
    <xf numFmtId="0" fontId="25" fillId="0" borderId="0" xfId="56" applyFont="1" applyFill="1" applyAlignment="1" applyProtection="1">
      <alignment horizontal="center"/>
      <protection hidden="1"/>
    </xf>
    <xf numFmtId="49" fontId="35" fillId="0" borderId="0" xfId="56" applyNumberFormat="1" applyFont="1" applyFill="1" applyBorder="1" applyAlignment="1" applyProtection="1">
      <alignment horizontal="left" vertical="top" wrapText="1"/>
      <protection/>
    </xf>
    <xf numFmtId="49" fontId="35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Font="1" applyFill="1" applyAlignment="1" applyProtection="1">
      <alignment wrapText="1"/>
      <protection hidden="1"/>
    </xf>
    <xf numFmtId="0" fontId="25" fillId="0" borderId="0" xfId="0" applyFont="1" applyAlignment="1">
      <alignment wrapText="1"/>
    </xf>
    <xf numFmtId="0" fontId="36" fillId="0" borderId="0" xfId="56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1" fontId="40" fillId="0" borderId="0" xfId="56" applyNumberFormat="1" applyFont="1" applyFill="1" applyAlignment="1" applyProtection="1">
      <alignment/>
      <protection hidden="1"/>
    </xf>
    <xf numFmtId="0" fontId="45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УП 120714 база 11 заочное (17.09.12г.)" xfId="54"/>
    <cellStyle name="Обычный_Титул" xfId="55"/>
    <cellStyle name="Обычный_Уч.план 140448 (9кл.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38</xdr:col>
      <xdr:colOff>457200</xdr:colOff>
      <xdr:row>38</xdr:row>
      <xdr:rowOff>152400</xdr:rowOff>
    </xdr:to>
    <xdr:pic>
      <xdr:nvPicPr>
        <xdr:cNvPr id="1" name="Рисунок 1" descr="титульный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0" cy="877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82</xdr:row>
      <xdr:rowOff>0</xdr:rowOff>
    </xdr:from>
    <xdr:ext cx="1047750" cy="1495425"/>
    <xdr:sp>
      <xdr:nvSpPr>
        <xdr:cNvPr id="1" name="TextBox 2"/>
        <xdr:cNvSpPr txBox="1">
          <a:spLocks noChangeArrowheads="1"/>
        </xdr:cNvSpPr>
      </xdr:nvSpPr>
      <xdr:spPr>
        <a:xfrm>
          <a:off x="14373225" y="16497300"/>
          <a:ext cx="10477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64</xdr:col>
      <xdr:colOff>352425</xdr:colOff>
      <xdr:row>45</xdr:row>
      <xdr:rowOff>152400</xdr:rowOff>
    </xdr:to>
    <xdr:pic>
      <xdr:nvPicPr>
        <xdr:cNvPr id="1" name="Рисунок 1" descr="КУГ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49300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5"/>
  <sheetViews>
    <sheetView tabSelected="1" zoomScalePageLayoutView="0" workbookViewId="0" topLeftCell="A13">
      <selection activeCell="R8" sqref="R7:R8"/>
    </sheetView>
  </sheetViews>
  <sheetFormatPr defaultColWidth="9.00390625" defaultRowHeight="12.75"/>
  <cols>
    <col min="1" max="20" width="3.00390625" style="1" customWidth="1"/>
    <col min="21" max="21" width="1.37890625" style="1" customWidth="1"/>
    <col min="22" max="30" width="3.00390625" style="1" customWidth="1"/>
    <col min="31" max="31" width="2.75390625" style="1" customWidth="1"/>
    <col min="32" max="34" width="6.75390625" style="1" customWidth="1"/>
    <col min="35" max="35" width="25.125" style="1" customWidth="1"/>
    <col min="36" max="36" width="18.00390625" style="1" customWidth="1"/>
    <col min="37" max="37" width="6.75390625" style="1" customWidth="1"/>
    <col min="38" max="38" width="10.25390625" style="1" customWidth="1"/>
    <col min="39" max="42" width="8.625" style="1" customWidth="1"/>
    <col min="43" max="43" width="6.25390625" style="1" customWidth="1"/>
    <col min="44" max="16384" width="9.125" style="1" customWidth="1"/>
  </cols>
  <sheetData>
    <row r="1" spans="1:49" ht="19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6"/>
      <c r="AN1" s="16"/>
      <c r="AO1" s="16"/>
      <c r="AP1" s="16"/>
      <c r="AQ1" s="16"/>
      <c r="AR1" s="15"/>
      <c r="AS1" s="15"/>
      <c r="AT1" s="15"/>
      <c r="AU1" s="15"/>
      <c r="AV1" s="15"/>
      <c r="AW1" s="15"/>
    </row>
    <row r="2" spans="1:49" ht="19.5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8" t="s">
        <v>181</v>
      </c>
      <c r="AJ2" s="21"/>
      <c r="AK2" s="21"/>
      <c r="AL2" s="21"/>
      <c r="AM2" s="21"/>
      <c r="AN2" s="21"/>
      <c r="AO2" s="21"/>
      <c r="AP2" s="21"/>
      <c r="AQ2" s="20"/>
      <c r="AR2" s="19"/>
      <c r="AS2" s="19"/>
      <c r="AT2" s="17"/>
      <c r="AU2" s="17"/>
      <c r="AV2" s="15"/>
      <c r="AW2" s="15"/>
    </row>
    <row r="3" spans="1:49" ht="19.5">
      <c r="A3" s="84" t="s">
        <v>205</v>
      </c>
      <c r="B3" s="84"/>
      <c r="C3" s="84"/>
      <c r="D3" s="84"/>
      <c r="E3" s="84"/>
      <c r="F3" s="84"/>
      <c r="G3" s="84"/>
      <c r="H3" s="84"/>
      <c r="I3" s="84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4" t="s">
        <v>201</v>
      </c>
      <c r="AJ3" s="84"/>
      <c r="AK3" s="84"/>
      <c r="AM3" s="84"/>
      <c r="AN3" s="84"/>
      <c r="AO3" s="84"/>
      <c r="AP3" s="84"/>
      <c r="AQ3" s="18"/>
      <c r="AR3" s="18"/>
      <c r="AS3" s="18"/>
      <c r="AT3" s="17"/>
      <c r="AU3" s="17"/>
      <c r="AV3" s="15"/>
      <c r="AW3" s="15"/>
    </row>
    <row r="4" spans="1:49" ht="19.5">
      <c r="A4" s="84" t="s">
        <v>206</v>
      </c>
      <c r="B4" s="84"/>
      <c r="C4" s="84"/>
      <c r="D4" s="84"/>
      <c r="E4" s="84"/>
      <c r="F4" s="84"/>
      <c r="G4" s="84"/>
      <c r="H4" s="84"/>
      <c r="I4" s="8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4" t="s">
        <v>145</v>
      </c>
      <c r="AJ4" s="84"/>
      <c r="AL4" s="84"/>
      <c r="AM4" s="84"/>
      <c r="AN4" s="84"/>
      <c r="AO4" s="84"/>
      <c r="AP4" s="84"/>
      <c r="AQ4" s="18"/>
      <c r="AR4" s="18"/>
      <c r="AS4" s="18"/>
      <c r="AT4" s="17"/>
      <c r="AU4" s="17"/>
      <c r="AV4" s="15"/>
      <c r="AW4" s="15"/>
    </row>
    <row r="5" spans="1:49" ht="19.5">
      <c r="A5" s="84" t="s">
        <v>332</v>
      </c>
      <c r="B5" s="84"/>
      <c r="C5" s="84"/>
      <c r="D5" s="84"/>
      <c r="E5" s="84"/>
      <c r="F5" s="84"/>
      <c r="G5" s="84"/>
      <c r="H5" s="84"/>
      <c r="I5" s="8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84" t="s">
        <v>332</v>
      </c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7"/>
      <c r="AU5" s="17"/>
      <c r="AV5" s="15"/>
      <c r="AW5" s="15"/>
    </row>
    <row r="6" spans="1:49" ht="19.5">
      <c r="A6" s="21"/>
      <c r="B6" s="21"/>
      <c r="C6" s="21"/>
      <c r="D6" s="21"/>
      <c r="E6" s="21"/>
      <c r="F6" s="21"/>
      <c r="G6" s="21"/>
      <c r="H6" s="21"/>
      <c r="I6" s="2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7"/>
      <c r="AU6" s="17"/>
      <c r="AV6" s="15"/>
      <c r="AW6" s="15"/>
    </row>
    <row r="7" spans="1:49" ht="19.5">
      <c r="A7" s="21"/>
      <c r="B7" s="21"/>
      <c r="C7" s="21"/>
      <c r="D7" s="21"/>
      <c r="E7" s="21"/>
      <c r="F7" s="21"/>
      <c r="G7" s="21"/>
      <c r="H7" s="21"/>
      <c r="I7" s="21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7"/>
      <c r="AU7" s="17"/>
      <c r="AV7" s="15"/>
      <c r="AW7" s="15"/>
    </row>
    <row r="8" spans="1:49" ht="19.5">
      <c r="A8" s="21"/>
      <c r="B8" s="21"/>
      <c r="C8" s="21"/>
      <c r="D8" s="21"/>
      <c r="E8" s="21"/>
      <c r="F8" s="21"/>
      <c r="G8" s="21"/>
      <c r="H8" s="21"/>
      <c r="I8" s="21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7"/>
      <c r="AU8" s="17"/>
      <c r="AV8" s="15"/>
      <c r="AW8" s="15"/>
    </row>
    <row r="9" spans="1:49" ht="19.5">
      <c r="A9" s="21"/>
      <c r="B9" s="21"/>
      <c r="C9" s="21"/>
      <c r="D9" s="21"/>
      <c r="E9" s="21"/>
      <c r="F9" s="21"/>
      <c r="G9" s="21"/>
      <c r="H9" s="21"/>
      <c r="I9" s="2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7"/>
      <c r="AU9" s="17"/>
      <c r="AV9" s="15"/>
      <c r="AW9" s="15"/>
    </row>
    <row r="10" spans="1:49" ht="18.75">
      <c r="A10" s="22"/>
      <c r="B10" s="22"/>
      <c r="C10" s="22"/>
      <c r="D10" s="22"/>
      <c r="E10" s="22"/>
      <c r="F10" s="22"/>
      <c r="G10" s="22"/>
      <c r="H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 t="s">
        <v>111</v>
      </c>
      <c r="AG10" s="23"/>
      <c r="AH10" s="23"/>
      <c r="AI10" s="23"/>
      <c r="AJ10" s="25"/>
      <c r="AK10" s="25"/>
      <c r="AL10" s="25"/>
      <c r="AM10" s="25"/>
      <c r="AN10" s="25"/>
      <c r="AO10" s="25"/>
      <c r="AP10" s="25"/>
      <c r="AQ10" s="25"/>
      <c r="AR10" s="15"/>
      <c r="AS10" s="15"/>
      <c r="AT10" s="15"/>
      <c r="AU10" s="15"/>
      <c r="AV10" s="15"/>
      <c r="AW10" s="15"/>
    </row>
    <row r="11" spans="1:49" ht="18.75">
      <c r="A11" s="22"/>
      <c r="B11" s="22"/>
      <c r="C11" s="22"/>
      <c r="D11" s="22"/>
      <c r="E11" s="22"/>
      <c r="F11" s="22"/>
      <c r="G11" s="22"/>
      <c r="H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3"/>
      <c r="AH11" s="23"/>
      <c r="AI11" s="23"/>
      <c r="AJ11" s="25"/>
      <c r="AK11" s="25"/>
      <c r="AL11" s="25"/>
      <c r="AM11" s="25"/>
      <c r="AN11" s="25"/>
      <c r="AO11" s="25"/>
      <c r="AP11" s="25"/>
      <c r="AQ11" s="25"/>
      <c r="AR11" s="15"/>
      <c r="AS11" s="15"/>
      <c r="AT11" s="15"/>
      <c r="AU11" s="15"/>
      <c r="AV11" s="15"/>
      <c r="AW11" s="15"/>
    </row>
    <row r="12" spans="1:49" ht="18.75">
      <c r="A12" s="22"/>
      <c r="B12" s="22"/>
      <c r="C12" s="22"/>
      <c r="D12" s="22"/>
      <c r="E12" s="22"/>
      <c r="F12" s="22"/>
      <c r="G12" s="22"/>
      <c r="H12" s="22"/>
      <c r="J12" s="23"/>
      <c r="K12" s="23"/>
      <c r="L12" s="23"/>
      <c r="M12" s="23"/>
      <c r="N12" s="23"/>
      <c r="O12" s="23"/>
      <c r="P12" s="355" t="s">
        <v>207</v>
      </c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25"/>
      <c r="AL12" s="25"/>
      <c r="AM12" s="25"/>
      <c r="AN12" s="25"/>
      <c r="AO12" s="25"/>
      <c r="AP12" s="25"/>
      <c r="AQ12" s="25"/>
      <c r="AR12" s="15"/>
      <c r="AS12" s="15"/>
      <c r="AT12" s="15"/>
      <c r="AU12" s="15"/>
      <c r="AV12" s="15"/>
      <c r="AW12" s="15"/>
    </row>
    <row r="13" spans="1:49" ht="18.75">
      <c r="A13" s="22"/>
      <c r="B13" s="22"/>
      <c r="C13" s="22"/>
      <c r="D13" s="22"/>
      <c r="E13" s="22"/>
      <c r="F13" s="22"/>
      <c r="G13" s="22"/>
      <c r="H13" s="22"/>
      <c r="J13" s="23"/>
      <c r="K13" s="23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9" t="s">
        <v>200</v>
      </c>
      <c r="AG13" s="26"/>
      <c r="AH13" s="26"/>
      <c r="AI13" s="26"/>
      <c r="AJ13" s="26"/>
      <c r="AK13" s="25"/>
      <c r="AL13" s="25"/>
      <c r="AM13" s="25"/>
      <c r="AN13" s="25"/>
      <c r="AO13" s="25"/>
      <c r="AP13" s="25"/>
      <c r="AQ13" s="25"/>
      <c r="AR13" s="15"/>
      <c r="AS13" s="15"/>
      <c r="AT13" s="15"/>
      <c r="AU13" s="15"/>
      <c r="AV13" s="15"/>
      <c r="AW13" s="15"/>
    </row>
    <row r="14" spans="2:49" ht="18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9" t="s">
        <v>163</v>
      </c>
      <c r="AG14" s="26"/>
      <c r="AH14" s="26"/>
      <c r="AI14" s="26"/>
      <c r="AJ14" s="26"/>
      <c r="AK14" s="26"/>
      <c r="AL14" s="26"/>
      <c r="AM14" s="25"/>
      <c r="AN14" s="25"/>
      <c r="AO14" s="25"/>
      <c r="AP14" s="25"/>
      <c r="AQ14" s="25"/>
      <c r="AR14" s="15"/>
      <c r="AS14" s="15"/>
      <c r="AT14" s="15"/>
      <c r="AU14" s="15"/>
      <c r="AV14" s="15"/>
      <c r="AW14" s="15"/>
    </row>
    <row r="15" spans="1:49" ht="18.75">
      <c r="A15" s="1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9"/>
      <c r="AG15" s="26"/>
      <c r="AH15" s="26"/>
      <c r="AI15" s="26"/>
      <c r="AJ15" s="26"/>
      <c r="AK15" s="26"/>
      <c r="AL15" s="26"/>
      <c r="AM15" s="25"/>
      <c r="AN15" s="25"/>
      <c r="AO15" s="25"/>
      <c r="AP15" s="25"/>
      <c r="AQ15" s="25"/>
      <c r="AR15" s="15"/>
      <c r="AS15" s="15"/>
      <c r="AT15" s="15"/>
      <c r="AU15" s="15"/>
      <c r="AV15" s="15"/>
      <c r="AW15" s="15"/>
    </row>
    <row r="16" spans="2:49" ht="18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5"/>
      <c r="AN16" s="25"/>
      <c r="AO16" s="25"/>
      <c r="AP16" s="25"/>
      <c r="AQ16" s="25"/>
      <c r="AR16" s="15"/>
      <c r="AS16" s="15"/>
      <c r="AT16" s="15"/>
      <c r="AU16" s="15"/>
      <c r="AV16" s="15"/>
      <c r="AW16" s="15"/>
    </row>
    <row r="17" spans="1:49" ht="18.75">
      <c r="A17" s="1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5"/>
      <c r="AN17" s="25"/>
      <c r="AO17" s="25"/>
      <c r="AP17" s="25"/>
      <c r="AQ17" s="25"/>
      <c r="AR17" s="15"/>
      <c r="AS17" s="15"/>
      <c r="AT17" s="15"/>
      <c r="AU17" s="15"/>
      <c r="AV17" s="15"/>
      <c r="AW17" s="15"/>
    </row>
    <row r="18" spans="1:49" ht="18.75">
      <c r="A18" s="19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5"/>
      <c r="AN18" s="25"/>
      <c r="AO18" s="25"/>
      <c r="AP18" s="25"/>
      <c r="AQ18" s="25"/>
      <c r="AR18" s="15"/>
      <c r="AS18" s="15"/>
      <c r="AT18" s="15"/>
      <c r="AU18" s="15"/>
      <c r="AV18" s="15"/>
      <c r="AW18" s="15"/>
    </row>
    <row r="19" spans="1:49" ht="18.75">
      <c r="A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 t="s">
        <v>149</v>
      </c>
      <c r="AG19" s="26"/>
      <c r="AH19" s="26"/>
      <c r="AI19" s="26"/>
      <c r="AJ19" s="26"/>
      <c r="AK19" s="26"/>
      <c r="AL19" s="26"/>
      <c r="AM19" s="25"/>
      <c r="AN19" s="25"/>
      <c r="AO19" s="25"/>
      <c r="AP19" s="25"/>
      <c r="AQ19" s="25"/>
      <c r="AR19" s="15"/>
      <c r="AS19" s="15"/>
      <c r="AT19" s="15"/>
      <c r="AU19" s="15"/>
      <c r="AV19" s="15"/>
      <c r="AW19" s="15"/>
    </row>
    <row r="20" spans="1:49" ht="18.75">
      <c r="A20" s="1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6"/>
      <c r="AB20" s="26"/>
      <c r="AC20" s="26"/>
      <c r="AD20" s="26"/>
      <c r="AE20" s="26"/>
      <c r="AF20" s="26" t="s">
        <v>203</v>
      </c>
      <c r="AG20" s="26"/>
      <c r="AH20" s="26"/>
      <c r="AI20" s="26"/>
      <c r="AJ20" s="26"/>
      <c r="AK20" s="26"/>
      <c r="AL20" s="26"/>
      <c r="AM20" s="25"/>
      <c r="AN20" s="25"/>
      <c r="AO20" s="25"/>
      <c r="AP20" s="25"/>
      <c r="AQ20" s="25"/>
      <c r="AR20" s="15"/>
      <c r="AS20" s="15"/>
      <c r="AT20" s="15"/>
      <c r="AU20" s="15"/>
      <c r="AV20" s="15"/>
      <c r="AW20" s="15"/>
    </row>
    <row r="21" spans="1:49" ht="18.75">
      <c r="A21" s="17"/>
      <c r="B21" s="17"/>
      <c r="C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1" t="s">
        <v>208</v>
      </c>
      <c r="AG21" s="27"/>
      <c r="AH21" s="27"/>
      <c r="AI21" s="27"/>
      <c r="AJ21" s="27"/>
      <c r="AK21" s="27"/>
      <c r="AL21" s="25"/>
      <c r="AM21" s="17"/>
      <c r="AN21" s="28"/>
      <c r="AO21" s="28"/>
      <c r="AP21" s="17"/>
      <c r="AQ21" s="17"/>
      <c r="AR21" s="15"/>
      <c r="AS21" s="15"/>
      <c r="AT21" s="15"/>
      <c r="AU21" s="15"/>
      <c r="AV21" s="15"/>
      <c r="AW21" s="15"/>
    </row>
    <row r="22" spans="1:49" ht="18.75">
      <c r="A22" s="17"/>
      <c r="B22" s="17"/>
      <c r="C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1"/>
      <c r="AG22" s="27"/>
      <c r="AH22" s="27"/>
      <c r="AI22" s="27"/>
      <c r="AJ22" s="27"/>
      <c r="AK22" s="27"/>
      <c r="AL22" s="25"/>
      <c r="AM22" s="17"/>
      <c r="AN22" s="28"/>
      <c r="AO22" s="28"/>
      <c r="AP22" s="17"/>
      <c r="AQ22" s="17"/>
      <c r="AR22" s="15"/>
      <c r="AS22" s="15"/>
      <c r="AT22" s="15"/>
      <c r="AU22" s="15"/>
      <c r="AV22" s="15"/>
      <c r="AW22" s="15"/>
    </row>
    <row r="23" spans="1:49" ht="18.75">
      <c r="A23" s="17"/>
      <c r="B23" s="17"/>
      <c r="C23" s="17"/>
      <c r="D23" s="2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5"/>
      <c r="AM23" s="17"/>
      <c r="AN23" s="28"/>
      <c r="AO23" s="28"/>
      <c r="AP23" s="17"/>
      <c r="AQ23" s="17"/>
      <c r="AR23" s="15"/>
      <c r="AS23" s="15"/>
      <c r="AT23" s="15"/>
      <c r="AU23" s="15"/>
      <c r="AV23" s="15"/>
      <c r="AW23" s="15"/>
    </row>
    <row r="24" spans="1:49" ht="18.75">
      <c r="A24" s="17"/>
      <c r="B24" s="17"/>
      <c r="C24" s="1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3" t="s">
        <v>0</v>
      </c>
      <c r="AF24" s="27"/>
      <c r="AG24" s="27"/>
      <c r="AH24" s="27"/>
      <c r="AI24" s="27"/>
      <c r="AJ24" s="130" t="s">
        <v>182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</row>
    <row r="25" spans="1:49" ht="18.75">
      <c r="A25" s="17"/>
      <c r="B25" s="17"/>
      <c r="C25" s="1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9" t="s">
        <v>146</v>
      </c>
      <c r="AF25" s="27"/>
      <c r="AG25" s="27"/>
      <c r="AH25" s="27"/>
      <c r="AI25" s="27"/>
      <c r="AJ25" s="359" t="s">
        <v>289</v>
      </c>
      <c r="AK25" s="359"/>
      <c r="AL25" s="359"/>
      <c r="AM25" s="359"/>
      <c r="AN25" s="29"/>
      <c r="AO25" s="29"/>
      <c r="AP25" s="17"/>
      <c r="AQ25" s="17"/>
      <c r="AR25" s="15"/>
      <c r="AS25" s="15"/>
      <c r="AT25" s="15"/>
      <c r="AU25" s="15"/>
      <c r="AV25" s="15"/>
      <c r="AW25" s="15"/>
    </row>
    <row r="26" spans="1:49" ht="18.75">
      <c r="A26" s="17"/>
      <c r="B26" s="17"/>
      <c r="C26" s="357"/>
      <c r="D26" s="357"/>
      <c r="E26" s="357"/>
      <c r="F26" s="357"/>
      <c r="G26" s="357"/>
      <c r="H26" s="357"/>
      <c r="I26" s="357"/>
      <c r="J26" s="360"/>
      <c r="K26" s="360"/>
      <c r="L26" s="360"/>
      <c r="M26" s="360"/>
      <c r="N26" s="360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61" t="s">
        <v>147</v>
      </c>
      <c r="AF26" s="362"/>
      <c r="AG26" s="362"/>
      <c r="AH26" s="362"/>
      <c r="AI26" s="362"/>
      <c r="AJ26" s="85" t="s">
        <v>226</v>
      </c>
      <c r="AK26" s="15"/>
      <c r="AL26" s="15"/>
      <c r="AM26" s="15"/>
      <c r="AN26" s="15"/>
      <c r="AO26" s="32"/>
      <c r="AP26" s="17"/>
      <c r="AQ26" s="33"/>
      <c r="AR26" s="15"/>
      <c r="AS26" s="15"/>
      <c r="AT26" s="15"/>
      <c r="AU26" s="15"/>
      <c r="AV26" s="15"/>
      <c r="AW26" s="15"/>
    </row>
    <row r="27" spans="1:49" ht="18.75">
      <c r="A27" s="17"/>
      <c r="B27" s="357"/>
      <c r="C27" s="357"/>
      <c r="D27" s="357"/>
      <c r="E27" s="357"/>
      <c r="F27" s="357"/>
      <c r="G27" s="357"/>
      <c r="H27" s="357"/>
      <c r="I27" s="17"/>
      <c r="J27" s="358"/>
      <c r="K27" s="358"/>
      <c r="L27" s="17"/>
      <c r="M27" s="17"/>
      <c r="N27" s="17"/>
      <c r="O27" s="17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 t="s">
        <v>148</v>
      </c>
      <c r="AF27" s="85"/>
      <c r="AG27" s="15"/>
      <c r="AH27" s="86"/>
      <c r="AI27" s="86"/>
      <c r="AJ27" s="22" t="s">
        <v>227</v>
      </c>
      <c r="AK27" s="15"/>
      <c r="AL27" s="22"/>
      <c r="AM27" s="22"/>
      <c r="AN27" s="23"/>
      <c r="AO27" s="23"/>
      <c r="AP27" s="17"/>
      <c r="AQ27" s="17"/>
      <c r="AR27" s="15"/>
      <c r="AS27" s="15"/>
      <c r="AT27" s="15"/>
      <c r="AU27" s="15"/>
      <c r="AV27" s="15"/>
      <c r="AW27" s="15"/>
    </row>
    <row r="28" spans="1:43" ht="18.75">
      <c r="A28" s="17"/>
      <c r="B28" s="17"/>
      <c r="C28" s="357"/>
      <c r="D28" s="357"/>
      <c r="E28" s="357"/>
      <c r="F28" s="357"/>
      <c r="G28" s="357"/>
      <c r="H28" s="357"/>
      <c r="I28" s="357"/>
      <c r="J28" s="359"/>
      <c r="K28" s="359"/>
      <c r="L28" s="359"/>
      <c r="M28" s="359"/>
      <c r="N28" s="359"/>
      <c r="O28" s="30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 t="s">
        <v>209</v>
      </c>
      <c r="AF28" s="17"/>
      <c r="AG28" s="87"/>
      <c r="AH28" s="85"/>
      <c r="AI28" s="85"/>
      <c r="AJ28" s="31"/>
      <c r="AK28" s="34"/>
      <c r="AL28" s="17"/>
      <c r="AM28" s="17"/>
      <c r="AN28" s="17"/>
      <c r="AO28" s="31"/>
      <c r="AP28" s="35"/>
      <c r="AQ28" s="35"/>
    </row>
    <row r="29" spans="1:43" ht="18.75" customHeight="1">
      <c r="A29" s="37"/>
      <c r="B29" s="3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8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61" t="s">
        <v>210</v>
      </c>
      <c r="AF29" s="361"/>
      <c r="AG29" s="361"/>
      <c r="AH29" s="361"/>
      <c r="AI29" s="361"/>
      <c r="AJ29" s="88" t="s">
        <v>211</v>
      </c>
      <c r="AK29" s="31"/>
      <c r="AL29" s="37"/>
      <c r="AM29" s="37"/>
      <c r="AN29" s="37"/>
      <c r="AO29" s="31"/>
      <c r="AP29" s="35"/>
      <c r="AQ29" s="35"/>
    </row>
    <row r="30" spans="1:43" ht="18.75">
      <c r="A30" s="37"/>
      <c r="B30" s="37"/>
      <c r="D30" s="39"/>
      <c r="E30" s="39"/>
      <c r="F30" s="39"/>
      <c r="G30" s="39"/>
      <c r="H30" s="39"/>
      <c r="I30" s="17"/>
      <c r="J30" s="17"/>
      <c r="K30" s="40"/>
      <c r="L30" s="40"/>
      <c r="M30" s="40"/>
      <c r="N30" s="40"/>
      <c r="O30" s="40"/>
      <c r="AE30" s="127" t="s">
        <v>212</v>
      </c>
      <c r="AF30" s="125"/>
      <c r="AG30" s="37"/>
      <c r="AH30" s="125"/>
      <c r="AI30" s="125"/>
      <c r="AJ30" s="125" t="s">
        <v>264</v>
      </c>
      <c r="AK30" s="363"/>
      <c r="AL30" s="364"/>
      <c r="AM30" s="364"/>
      <c r="AN30" s="37"/>
      <c r="AO30" s="37"/>
      <c r="AP30" s="36"/>
      <c r="AQ30" s="41"/>
    </row>
    <row r="31" spans="1:43" ht="18.75">
      <c r="A31" s="37"/>
      <c r="B31" s="37"/>
      <c r="C31" s="42"/>
      <c r="D31" s="37"/>
      <c r="E31" s="17"/>
      <c r="F31" s="17"/>
      <c r="G31" s="42"/>
      <c r="H31" s="42"/>
      <c r="I31" s="42"/>
      <c r="J31" s="42"/>
      <c r="K31" s="42"/>
      <c r="L31" s="42"/>
      <c r="M31" s="42"/>
      <c r="N31" s="42"/>
      <c r="O31" s="42"/>
      <c r="P31" s="365"/>
      <c r="Q31" s="365"/>
      <c r="R31" s="365"/>
      <c r="S31" s="365"/>
      <c r="T31" s="365"/>
      <c r="U31" s="365"/>
      <c r="V31" s="365"/>
      <c r="W31" s="17"/>
      <c r="X31" s="17"/>
      <c r="Y31" s="43"/>
      <c r="Z31" s="43"/>
      <c r="AA31" s="43"/>
      <c r="AB31" s="37"/>
      <c r="AC31" s="37"/>
      <c r="AD31" s="37"/>
      <c r="AE31" s="37" t="s">
        <v>213</v>
      </c>
      <c r="AF31" s="37"/>
      <c r="AG31" s="37"/>
      <c r="AH31" s="37"/>
      <c r="AI31" s="37"/>
      <c r="AJ31" s="37" t="s">
        <v>333</v>
      </c>
      <c r="AK31" s="37"/>
      <c r="AL31" s="37"/>
      <c r="AM31" s="17"/>
      <c r="AN31" s="37"/>
      <c r="AO31" s="37"/>
      <c r="AP31" s="36"/>
      <c r="AQ31" s="41"/>
    </row>
    <row r="32" spans="1:11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9"/>
      <c r="Z32" s="9"/>
      <c r="AA32" s="9"/>
      <c r="AB32" s="9"/>
      <c r="AC32" s="9"/>
      <c r="AD32" s="9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9"/>
      <c r="AQ32" s="9"/>
      <c r="AR32" s="7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1" ht="13.5" customHeight="1">
      <c r="A33" s="366"/>
      <c r="B33" s="366"/>
      <c r="C33" s="366"/>
      <c r="D33" s="366"/>
      <c r="E33" s="366"/>
      <c r="F33" s="366"/>
      <c r="G33" s="366"/>
      <c r="H33" s="36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1" ht="13.5" customHeight="1">
      <c r="A34" s="366"/>
      <c r="B34" s="366"/>
      <c r="C34" s="366"/>
      <c r="D34" s="366"/>
      <c r="E34" s="366"/>
      <c r="F34" s="366"/>
      <c r="G34" s="366"/>
      <c r="H34" s="3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spans="1:111" ht="12.75" customHeight="1">
      <c r="A35" s="8"/>
      <c r="B35" s="8"/>
      <c r="C35" s="8"/>
      <c r="D35" s="8"/>
      <c r="E35" s="8"/>
      <c r="F35" s="8"/>
      <c r="G35" s="8"/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</row>
    <row r="36" ht="12.75"/>
    <row r="37" ht="12.75"/>
    <row r="38" ht="12.75"/>
  </sheetData>
  <sheetProtection/>
  <mergeCells count="14">
    <mergeCell ref="AK30:AM30"/>
    <mergeCell ref="P31:V31"/>
    <mergeCell ref="C28:I28"/>
    <mergeCell ref="J28:N28"/>
    <mergeCell ref="AE29:AI29"/>
    <mergeCell ref="A33:H34"/>
    <mergeCell ref="C29:N29"/>
    <mergeCell ref="P12:AJ12"/>
    <mergeCell ref="B27:H27"/>
    <mergeCell ref="J27:K27"/>
    <mergeCell ref="AJ25:AM25"/>
    <mergeCell ref="C26:I26"/>
    <mergeCell ref="J26:N26"/>
    <mergeCell ref="AE26:AI2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8" sqref="D18"/>
    </sheetView>
  </sheetViews>
  <sheetFormatPr defaultColWidth="8.875" defaultRowHeight="12.75"/>
  <cols>
    <col min="1" max="1" width="11.875" style="145" customWidth="1"/>
    <col min="2" max="2" width="23.00390625" style="145" customWidth="1"/>
    <col min="3" max="3" width="9.125" style="145" hidden="1" customWidth="1"/>
    <col min="4" max="4" width="9.125" style="145" customWidth="1"/>
    <col min="5" max="5" width="19.125" style="145" customWidth="1"/>
    <col min="6" max="6" width="20.125" style="145" customWidth="1"/>
    <col min="7" max="7" width="16.75390625" style="145" customWidth="1"/>
    <col min="8" max="8" width="8.875" style="145" customWidth="1"/>
    <col min="9" max="10" width="12.00390625" style="145" customWidth="1"/>
    <col min="11" max="16384" width="8.875" style="145" customWidth="1"/>
  </cols>
  <sheetData>
    <row r="1" spans="1:10" ht="39" customHeight="1">
      <c r="A1" s="368" t="s">
        <v>290</v>
      </c>
      <c r="B1" s="368"/>
      <c r="C1" s="369"/>
      <c r="D1" s="369"/>
      <c r="E1" s="369"/>
      <c r="F1" s="369"/>
      <c r="G1" s="369"/>
      <c r="H1" s="369"/>
      <c r="I1" s="369"/>
      <c r="J1" s="369"/>
    </row>
    <row r="2" spans="1:10" ht="12.75">
      <c r="A2" s="284" t="s">
        <v>291</v>
      </c>
      <c r="B2" s="284" t="s">
        <v>292</v>
      </c>
      <c r="C2" s="284" t="s">
        <v>293</v>
      </c>
      <c r="D2" s="370" t="s">
        <v>294</v>
      </c>
      <c r="E2" s="372" t="s">
        <v>120</v>
      </c>
      <c r="F2" s="373"/>
      <c r="G2" s="284" t="s">
        <v>295</v>
      </c>
      <c r="H2" s="284" t="s">
        <v>296</v>
      </c>
      <c r="I2" s="284" t="s">
        <v>24</v>
      </c>
      <c r="J2" s="284" t="s">
        <v>25</v>
      </c>
    </row>
    <row r="3" spans="1:10" ht="25.5">
      <c r="A3" s="285"/>
      <c r="B3" s="286" t="s">
        <v>297</v>
      </c>
      <c r="C3" s="285" t="s">
        <v>298</v>
      </c>
      <c r="D3" s="371"/>
      <c r="E3" s="287" t="s">
        <v>183</v>
      </c>
      <c r="F3" s="288" t="s">
        <v>121</v>
      </c>
      <c r="G3" s="285" t="s">
        <v>299</v>
      </c>
      <c r="H3" s="285"/>
      <c r="I3" s="285" t="s">
        <v>50</v>
      </c>
      <c r="J3" s="285" t="s">
        <v>300</v>
      </c>
    </row>
    <row r="4" spans="1:10" ht="12.75">
      <c r="A4" s="288">
        <v>1</v>
      </c>
      <c r="B4" s="288">
        <v>2</v>
      </c>
      <c r="C4" s="288">
        <v>3</v>
      </c>
      <c r="D4" s="288">
        <v>3</v>
      </c>
      <c r="E4" s="288">
        <v>4</v>
      </c>
      <c r="F4" s="288">
        <v>5</v>
      </c>
      <c r="G4" s="288">
        <v>6</v>
      </c>
      <c r="H4" s="288">
        <v>7</v>
      </c>
      <c r="I4" s="288">
        <v>8</v>
      </c>
      <c r="J4" s="288">
        <v>9</v>
      </c>
    </row>
    <row r="5" spans="1:10" ht="12.75" hidden="1">
      <c r="A5" s="288">
        <v>1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>
      <c r="A6" s="288" t="s">
        <v>179</v>
      </c>
      <c r="B6" s="288">
        <v>160</v>
      </c>
      <c r="C6" s="288">
        <v>5</v>
      </c>
      <c r="D6" s="288">
        <v>108</v>
      </c>
      <c r="E6" s="288">
        <v>0</v>
      </c>
      <c r="F6" s="288">
        <v>0</v>
      </c>
      <c r="G6" s="288">
        <v>0</v>
      </c>
      <c r="H6" s="288">
        <v>0</v>
      </c>
      <c r="I6" s="288">
        <v>11</v>
      </c>
      <c r="J6" s="288">
        <f>B6+D6+E6+F6+G6+H6</f>
        <v>268</v>
      </c>
    </row>
    <row r="7" spans="1:10" ht="12.75">
      <c r="A7" s="288" t="s">
        <v>180</v>
      </c>
      <c r="B7" s="288">
        <v>160</v>
      </c>
      <c r="C7" s="288">
        <v>5</v>
      </c>
      <c r="D7" s="288">
        <v>72</v>
      </c>
      <c r="E7" s="288">
        <v>144</v>
      </c>
      <c r="F7" s="288">
        <v>0</v>
      </c>
      <c r="G7" s="288">
        <v>0</v>
      </c>
      <c r="H7" s="288">
        <v>0</v>
      </c>
      <c r="I7" s="288">
        <v>11</v>
      </c>
      <c r="J7" s="288">
        <f>B7+D7+E7+F7+G7+H7</f>
        <v>376</v>
      </c>
    </row>
    <row r="8" spans="1:10" ht="12.75">
      <c r="A8" s="288" t="s">
        <v>274</v>
      </c>
      <c r="B8" s="288">
        <v>80</v>
      </c>
      <c r="C8" s="288"/>
      <c r="D8" s="288">
        <v>0</v>
      </c>
      <c r="E8" s="288">
        <v>72</v>
      </c>
      <c r="F8" s="288">
        <v>144</v>
      </c>
      <c r="G8" s="288">
        <v>0</v>
      </c>
      <c r="H8" s="288">
        <v>216</v>
      </c>
      <c r="I8" s="288">
        <v>2</v>
      </c>
      <c r="J8" s="288">
        <f>B8+D8+E8+F8+G8+H8</f>
        <v>512</v>
      </c>
    </row>
    <row r="9" spans="1:10" s="290" customFormat="1" ht="12.75">
      <c r="A9" s="289" t="s">
        <v>25</v>
      </c>
      <c r="B9" s="289">
        <f aca="true" t="shared" si="0" ref="B9:J9">SUM(B6:B8)</f>
        <v>400</v>
      </c>
      <c r="C9" s="289">
        <f t="shared" si="0"/>
        <v>10</v>
      </c>
      <c r="D9" s="289">
        <f t="shared" si="0"/>
        <v>180</v>
      </c>
      <c r="E9" s="289">
        <f t="shared" si="0"/>
        <v>216</v>
      </c>
      <c r="F9" s="289">
        <f t="shared" si="0"/>
        <v>144</v>
      </c>
      <c r="G9" s="289">
        <f t="shared" si="0"/>
        <v>0</v>
      </c>
      <c r="H9" s="289">
        <f t="shared" si="0"/>
        <v>216</v>
      </c>
      <c r="I9" s="289">
        <f t="shared" si="0"/>
        <v>24</v>
      </c>
      <c r="J9" s="289">
        <f t="shared" si="0"/>
        <v>1156</v>
      </c>
    </row>
    <row r="10" spans="1:4" ht="12.75">
      <c r="A10" s="147"/>
      <c r="B10" s="148"/>
      <c r="C10" s="148"/>
      <c r="D10" s="148"/>
    </row>
    <row r="11" spans="1:4" ht="12.75">
      <c r="A11" s="149"/>
      <c r="B11" s="147"/>
      <c r="C11" s="147"/>
      <c r="D11" s="147"/>
    </row>
    <row r="12" spans="1:4" ht="12.75">
      <c r="A12" s="150"/>
      <c r="B12" s="147"/>
      <c r="C12" s="147"/>
      <c r="D12" s="147"/>
    </row>
    <row r="13" spans="1:4" ht="12.75">
      <c r="A13" s="149"/>
      <c r="B13" s="147"/>
      <c r="C13" s="147"/>
      <c r="D13" s="147"/>
    </row>
    <row r="14" spans="1:4" ht="12.75">
      <c r="A14" s="150"/>
      <c r="B14" s="147"/>
      <c r="C14" s="147"/>
      <c r="D14" s="147"/>
    </row>
    <row r="15" spans="1:4" ht="12.75">
      <c r="A15" s="149"/>
      <c r="B15" s="147"/>
      <c r="C15" s="147"/>
      <c r="D15" s="147"/>
    </row>
    <row r="16" spans="1:4" ht="12.75">
      <c r="A16" s="150"/>
      <c r="B16" s="147"/>
      <c r="C16" s="147"/>
      <c r="D16" s="147"/>
    </row>
    <row r="17" spans="1:4" ht="12.75">
      <c r="A17" s="149"/>
      <c r="B17" s="147"/>
      <c r="C17" s="147"/>
      <c r="D17" s="147"/>
    </row>
    <row r="18" spans="1:4" ht="12.75">
      <c r="A18" s="150"/>
      <c r="B18" s="147"/>
      <c r="C18" s="147"/>
      <c r="D18" s="147"/>
    </row>
  </sheetData>
  <sheetProtection/>
  <mergeCells count="3">
    <mergeCell ref="A1:J1"/>
    <mergeCell ref="D2:D3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Normal="75" zoomScaleSheetLayoutView="100" zoomScalePageLayoutView="0" workbookViewId="0" topLeftCell="A1">
      <pane xSplit="2" ySplit="11" topLeftCell="C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5" sqref="D15"/>
    </sheetView>
  </sheetViews>
  <sheetFormatPr defaultColWidth="9.00390625" defaultRowHeight="12.75"/>
  <cols>
    <col min="1" max="1" width="12.75390625" style="2" bestFit="1" customWidth="1"/>
    <col min="2" max="2" width="84.00390625" style="2" customWidth="1"/>
    <col min="3" max="3" width="12.375" style="5" customWidth="1"/>
    <col min="4" max="4" width="8.75390625" style="0" customWidth="1"/>
    <col min="5" max="5" width="6.75390625" style="0" customWidth="1"/>
    <col min="6" max="6" width="6.625" style="0" customWidth="1"/>
    <col min="7" max="7" width="6.25390625" style="0" customWidth="1"/>
    <col min="8" max="8" width="8.625" style="0" customWidth="1"/>
    <col min="9" max="9" width="6.75390625" style="0" customWidth="1"/>
    <col min="10" max="10" width="11.25390625" style="0" customWidth="1"/>
    <col min="11" max="11" width="11.875" style="0" customWidth="1"/>
    <col min="12" max="12" width="12.625" style="0" customWidth="1"/>
    <col min="13" max="13" width="9.125" style="2" hidden="1" customWidth="1"/>
    <col min="14" max="16384" width="9.125" style="2" customWidth="1"/>
  </cols>
  <sheetData>
    <row r="1" spans="1:3" ht="15.75">
      <c r="A1"/>
      <c r="B1" s="13" t="s">
        <v>216</v>
      </c>
      <c r="C1" s="45"/>
    </row>
    <row r="2" spans="1:3" ht="15">
      <c r="A2"/>
      <c r="B2"/>
      <c r="C2" s="45"/>
    </row>
    <row r="3" spans="1:12" ht="19.5" customHeight="1">
      <c r="A3" s="383" t="s">
        <v>60</v>
      </c>
      <c r="B3" s="386" t="s">
        <v>178</v>
      </c>
      <c r="C3" s="389" t="s">
        <v>116</v>
      </c>
      <c r="D3" s="389" t="s">
        <v>267</v>
      </c>
      <c r="E3" s="397" t="s">
        <v>268</v>
      </c>
      <c r="F3" s="397"/>
      <c r="G3" s="397"/>
      <c r="H3" s="397"/>
      <c r="I3" s="397"/>
      <c r="J3" s="409" t="s">
        <v>269</v>
      </c>
      <c r="K3" s="410"/>
      <c r="L3" s="410"/>
    </row>
    <row r="4" spans="1:12" ht="20.25" customHeight="1">
      <c r="A4" s="384"/>
      <c r="B4" s="387"/>
      <c r="C4" s="390"/>
      <c r="D4" s="390"/>
      <c r="E4" s="375" t="s">
        <v>270</v>
      </c>
      <c r="F4" s="375" t="s">
        <v>271</v>
      </c>
      <c r="G4" s="374" t="s">
        <v>272</v>
      </c>
      <c r="H4" s="374"/>
      <c r="I4" s="374"/>
      <c r="J4" s="411"/>
      <c r="K4" s="412"/>
      <c r="L4" s="412"/>
    </row>
    <row r="5" spans="1:12" ht="15" customHeight="1">
      <c r="A5" s="384"/>
      <c r="B5" s="387"/>
      <c r="C5" s="390"/>
      <c r="D5" s="390"/>
      <c r="E5" s="395"/>
      <c r="F5" s="376"/>
      <c r="G5" s="375" t="s">
        <v>273</v>
      </c>
      <c r="H5" s="398" t="s">
        <v>229</v>
      </c>
      <c r="I5" s="398"/>
      <c r="J5" s="143" t="s">
        <v>179</v>
      </c>
      <c r="K5" s="143" t="s">
        <v>180</v>
      </c>
      <c r="L5" s="143" t="s">
        <v>274</v>
      </c>
    </row>
    <row r="6" spans="1:12" ht="15" customHeight="1">
      <c r="A6" s="384"/>
      <c r="B6" s="387"/>
      <c r="C6" s="390"/>
      <c r="D6" s="390"/>
      <c r="E6" s="395"/>
      <c r="F6" s="376"/>
      <c r="G6" s="376"/>
      <c r="H6" s="375" t="s">
        <v>275</v>
      </c>
      <c r="I6" s="406" t="s">
        <v>276</v>
      </c>
      <c r="J6" s="413" t="s">
        <v>286</v>
      </c>
      <c r="K6" s="413" t="s">
        <v>287</v>
      </c>
      <c r="L6" s="416" t="s">
        <v>288</v>
      </c>
    </row>
    <row r="7" spans="1:12" ht="15" customHeight="1">
      <c r="A7" s="384"/>
      <c r="B7" s="387"/>
      <c r="C7" s="390"/>
      <c r="D7" s="390"/>
      <c r="E7" s="395"/>
      <c r="F7" s="376"/>
      <c r="G7" s="376"/>
      <c r="H7" s="395"/>
      <c r="I7" s="406"/>
      <c r="J7" s="414"/>
      <c r="K7" s="414"/>
      <c r="L7" s="417"/>
    </row>
    <row r="8" spans="1:12" ht="15" customHeight="1">
      <c r="A8" s="384"/>
      <c r="B8" s="387"/>
      <c r="C8" s="390"/>
      <c r="D8" s="390"/>
      <c r="E8" s="395"/>
      <c r="F8" s="376"/>
      <c r="G8" s="376"/>
      <c r="H8" s="395"/>
      <c r="I8" s="406"/>
      <c r="J8" s="414"/>
      <c r="K8" s="414"/>
      <c r="L8" s="417"/>
    </row>
    <row r="9" spans="1:12" ht="32.25" customHeight="1">
      <c r="A9" s="384"/>
      <c r="B9" s="387"/>
      <c r="C9" s="390"/>
      <c r="D9" s="390"/>
      <c r="E9" s="395"/>
      <c r="F9" s="376"/>
      <c r="G9" s="376"/>
      <c r="H9" s="395"/>
      <c r="I9" s="406"/>
      <c r="J9" s="415"/>
      <c r="K9" s="415"/>
      <c r="L9" s="418"/>
    </row>
    <row r="10" spans="1:12" ht="27" customHeight="1">
      <c r="A10" s="385"/>
      <c r="B10" s="388"/>
      <c r="C10" s="391"/>
      <c r="D10" s="391"/>
      <c r="E10" s="396"/>
      <c r="F10" s="377"/>
      <c r="G10" s="377"/>
      <c r="H10" s="396"/>
      <c r="I10" s="406"/>
      <c r="J10" s="151">
        <v>160</v>
      </c>
      <c r="K10" s="151">
        <v>160</v>
      </c>
      <c r="L10" s="152">
        <v>80</v>
      </c>
    </row>
    <row r="11" spans="1:12" ht="15.75" thickBot="1">
      <c r="A11" s="10">
        <v>1</v>
      </c>
      <c r="B11" s="10">
        <v>2</v>
      </c>
      <c r="C11" s="44">
        <v>3</v>
      </c>
      <c r="D11" s="144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53">
        <v>10</v>
      </c>
      <c r="K11" s="153">
        <v>11</v>
      </c>
      <c r="L11" s="154">
        <v>12</v>
      </c>
    </row>
    <row r="12" spans="1:12" ht="16.5" hidden="1" thickBot="1">
      <c r="A12" s="47"/>
      <c r="B12" s="48" t="s">
        <v>154</v>
      </c>
      <c r="C12" s="49"/>
      <c r="D12" s="178"/>
      <c r="E12" s="155">
        <v>4644</v>
      </c>
      <c r="F12" s="156"/>
      <c r="G12" s="157">
        <v>480</v>
      </c>
      <c r="H12" s="155"/>
      <c r="I12" s="158"/>
      <c r="J12" s="159">
        <v>160</v>
      </c>
      <c r="K12" s="158">
        <v>160</v>
      </c>
      <c r="L12" s="160">
        <v>160</v>
      </c>
    </row>
    <row r="13" spans="1:12" ht="16.5" hidden="1" thickBot="1">
      <c r="A13" s="47"/>
      <c r="B13" s="48" t="s">
        <v>155</v>
      </c>
      <c r="C13" s="49"/>
      <c r="D13" s="179">
        <f>D15+D22+D30+D43</f>
        <v>19</v>
      </c>
      <c r="E13" s="181" t="e">
        <f>E15+E22+E30+E43+#REF!</f>
        <v>#REF!</v>
      </c>
      <c r="F13" s="161">
        <v>3904</v>
      </c>
      <c r="G13" s="161" t="e">
        <f>G15+G22+G30+G43+#REF!</f>
        <v>#REF!</v>
      </c>
      <c r="H13" s="161" t="e">
        <f>H15+H22+H30+H43+#REF!</f>
        <v>#REF!</v>
      </c>
      <c r="I13" s="161" t="e">
        <f>I15+I22+I30+I43+#REF!</f>
        <v>#REF!</v>
      </c>
      <c r="J13" s="161">
        <f>J15+J22+J30+J43</f>
        <v>286</v>
      </c>
      <c r="K13" s="161">
        <f>K15+K22+K30+K43</f>
        <v>278</v>
      </c>
      <c r="L13" s="161">
        <f>L15+L22+L30+L43</f>
        <v>180</v>
      </c>
    </row>
    <row r="14" spans="1:13" ht="16.5" hidden="1" thickBot="1">
      <c r="A14" s="47"/>
      <c r="B14" s="48" t="s">
        <v>156</v>
      </c>
      <c r="C14" s="49"/>
      <c r="D14" s="180"/>
      <c r="E14" s="162">
        <v>660</v>
      </c>
      <c r="F14" s="176"/>
      <c r="G14" s="162">
        <v>440</v>
      </c>
      <c r="H14" s="162">
        <v>360</v>
      </c>
      <c r="I14" s="162"/>
      <c r="J14" s="162"/>
      <c r="K14" s="162"/>
      <c r="L14" s="163"/>
      <c r="M14" s="2" t="e">
        <f>SUM(#REF!)</f>
        <v>#REF!</v>
      </c>
    </row>
    <row r="15" spans="1:13" ht="16.5" thickBot="1">
      <c r="A15" s="94"/>
      <c r="B15" s="95" t="s">
        <v>217</v>
      </c>
      <c r="C15" s="46" t="s">
        <v>328</v>
      </c>
      <c r="D15" s="276">
        <f>D17+D25+D29</f>
        <v>9</v>
      </c>
      <c r="E15" s="96">
        <f>E17+E25+E29+E73</f>
        <v>2990</v>
      </c>
      <c r="F15" s="96">
        <f>E15-G15</f>
        <v>2590</v>
      </c>
      <c r="G15" s="96">
        <f>G17+G25+G29+G73</f>
        <v>400</v>
      </c>
      <c r="H15" s="96">
        <f>H17+H25+H29+H73</f>
        <v>108</v>
      </c>
      <c r="I15" s="96">
        <f>I17+I25+I29+I73</f>
        <v>40</v>
      </c>
      <c r="J15" s="96">
        <f>J17+J25+J29+J73</f>
        <v>160</v>
      </c>
      <c r="K15" s="96">
        <f>K17+K25+K29+K73</f>
        <v>160</v>
      </c>
      <c r="L15" s="96">
        <f>L17+L25+L29</f>
        <v>80</v>
      </c>
      <c r="M15" s="142" t="e">
        <f>SUM(#REF!)</f>
        <v>#REF!</v>
      </c>
    </row>
    <row r="16" spans="1:12" ht="16.5" hidden="1" thickBot="1">
      <c r="A16" s="106"/>
      <c r="B16" s="107" t="s">
        <v>157</v>
      </c>
      <c r="C16" s="108"/>
      <c r="D16" s="205"/>
      <c r="E16" s="109">
        <v>324</v>
      </c>
      <c r="F16" s="206">
        <f>E16-G16</f>
        <v>320</v>
      </c>
      <c r="G16" s="207">
        <v>4</v>
      </c>
      <c r="H16" s="208"/>
      <c r="I16" s="208"/>
      <c r="J16" s="209"/>
      <c r="K16" s="209">
        <v>4</v>
      </c>
      <c r="L16" s="210"/>
    </row>
    <row r="17" spans="1:13" ht="16.5" thickBot="1">
      <c r="A17" s="164" t="s">
        <v>61</v>
      </c>
      <c r="B17" s="165" t="s">
        <v>218</v>
      </c>
      <c r="C17" s="166" t="s">
        <v>278</v>
      </c>
      <c r="D17" s="211">
        <f>SUM(D18:D22)</f>
        <v>1</v>
      </c>
      <c r="E17" s="182">
        <f>SUM(E18:E23)</f>
        <v>386</v>
      </c>
      <c r="F17" s="182">
        <f aca="true" t="shared" si="0" ref="F17:L17">SUM(F18:F23)</f>
        <v>362</v>
      </c>
      <c r="G17" s="182">
        <f t="shared" si="0"/>
        <v>24</v>
      </c>
      <c r="H17" s="182">
        <f t="shared" si="0"/>
        <v>0</v>
      </c>
      <c r="I17" s="182">
        <f t="shared" si="0"/>
        <v>0</v>
      </c>
      <c r="J17" s="182">
        <f t="shared" si="0"/>
        <v>12</v>
      </c>
      <c r="K17" s="182">
        <f t="shared" si="0"/>
        <v>12</v>
      </c>
      <c r="L17" s="182">
        <f t="shared" si="0"/>
        <v>0</v>
      </c>
      <c r="M17" s="2" t="e">
        <f>SUM(#REF!)</f>
        <v>#REF!</v>
      </c>
    </row>
    <row r="18" spans="1:13" ht="15">
      <c r="A18" s="167" t="s">
        <v>62</v>
      </c>
      <c r="B18" s="168" t="s">
        <v>63</v>
      </c>
      <c r="C18" s="169" t="s">
        <v>150</v>
      </c>
      <c r="D18" s="212"/>
      <c r="E18" s="183">
        <v>56</v>
      </c>
      <c r="F18" s="213">
        <f aca="true" t="shared" si="1" ref="F18:F24">E18-G18</f>
        <v>52</v>
      </c>
      <c r="G18" s="214">
        <v>4</v>
      </c>
      <c r="H18" s="215"/>
      <c r="I18" s="215"/>
      <c r="J18" s="215"/>
      <c r="K18" s="215">
        <v>4</v>
      </c>
      <c r="L18" s="216"/>
      <c r="M18" s="2" t="e">
        <f>SUM(#REF!)</f>
        <v>#REF!</v>
      </c>
    </row>
    <row r="19" spans="1:13" ht="15">
      <c r="A19" s="170" t="s">
        <v>64</v>
      </c>
      <c r="B19" s="97" t="s">
        <v>65</v>
      </c>
      <c r="C19" s="103" t="s">
        <v>150</v>
      </c>
      <c r="D19" s="217"/>
      <c r="E19" s="4">
        <v>56</v>
      </c>
      <c r="F19" s="218">
        <f t="shared" si="1"/>
        <v>52</v>
      </c>
      <c r="G19" s="219">
        <v>4</v>
      </c>
      <c r="H19" s="83"/>
      <c r="I19" s="83"/>
      <c r="J19" s="83">
        <v>4</v>
      </c>
      <c r="K19" s="83"/>
      <c r="L19" s="220"/>
      <c r="M19" s="2" t="e">
        <f>SUM(#REF!)</f>
        <v>#REF!</v>
      </c>
    </row>
    <row r="20" spans="1:13" ht="15">
      <c r="A20" s="170" t="s">
        <v>188</v>
      </c>
      <c r="B20" s="97" t="s">
        <v>230</v>
      </c>
      <c r="C20" s="103" t="s">
        <v>150</v>
      </c>
      <c r="D20" s="217"/>
      <c r="E20" s="4">
        <v>40</v>
      </c>
      <c r="F20" s="218">
        <f t="shared" si="1"/>
        <v>36</v>
      </c>
      <c r="G20" s="219">
        <v>4</v>
      </c>
      <c r="H20" s="83"/>
      <c r="I20" s="83"/>
      <c r="J20" s="83"/>
      <c r="K20" s="83">
        <v>4</v>
      </c>
      <c r="L20" s="220"/>
      <c r="M20" s="2" t="e">
        <f>SUM(#REF!)</f>
        <v>#REF!</v>
      </c>
    </row>
    <row r="21" spans="1:13" ht="15">
      <c r="A21" s="171" t="s">
        <v>66</v>
      </c>
      <c r="B21" s="97" t="s">
        <v>258</v>
      </c>
      <c r="C21" s="50" t="s">
        <v>150</v>
      </c>
      <c r="D21" s="221"/>
      <c r="E21" s="51">
        <v>36</v>
      </c>
      <c r="F21" s="218">
        <f t="shared" si="1"/>
        <v>32</v>
      </c>
      <c r="G21" s="219">
        <v>4</v>
      </c>
      <c r="H21" s="222"/>
      <c r="I21" s="222"/>
      <c r="J21" s="222"/>
      <c r="K21" s="219">
        <v>4</v>
      </c>
      <c r="L21" s="223"/>
      <c r="M21" s="2" t="e">
        <f>SUM(#REF!)</f>
        <v>#REF!</v>
      </c>
    </row>
    <row r="22" spans="1:13" ht="15.75">
      <c r="A22" s="170" t="s">
        <v>231</v>
      </c>
      <c r="B22" s="97" t="s">
        <v>104</v>
      </c>
      <c r="C22" s="122" t="s">
        <v>150</v>
      </c>
      <c r="D22" s="336">
        <v>1</v>
      </c>
      <c r="E22" s="4">
        <v>160</v>
      </c>
      <c r="F22" s="218">
        <f t="shared" si="1"/>
        <v>156</v>
      </c>
      <c r="G22" s="337">
        <v>4</v>
      </c>
      <c r="H22" s="338"/>
      <c r="I22" s="338"/>
      <c r="J22" s="337">
        <v>4</v>
      </c>
      <c r="K22" s="337"/>
      <c r="L22" s="339"/>
      <c r="M22" s="2" t="e">
        <f>SUM(#REF!)</f>
        <v>#REF!</v>
      </c>
    </row>
    <row r="23" spans="1:12" ht="16.5" thickBot="1">
      <c r="A23" s="340" t="s">
        <v>326</v>
      </c>
      <c r="B23" s="291" t="s">
        <v>327</v>
      </c>
      <c r="C23" s="122" t="s">
        <v>150</v>
      </c>
      <c r="D23" s="332"/>
      <c r="E23" s="209">
        <v>38</v>
      </c>
      <c r="F23" s="333">
        <f t="shared" si="1"/>
        <v>34</v>
      </c>
      <c r="G23" s="226">
        <v>4</v>
      </c>
      <c r="H23" s="334"/>
      <c r="I23" s="334"/>
      <c r="J23" s="226">
        <v>4</v>
      </c>
      <c r="K23" s="226"/>
      <c r="L23" s="335"/>
    </row>
    <row r="24" spans="1:13" s="12" customFormat="1" ht="16.5" hidden="1" thickBot="1">
      <c r="A24" s="341"/>
      <c r="B24" s="342" t="s">
        <v>158</v>
      </c>
      <c r="C24" s="343"/>
      <c r="D24" s="344">
        <v>1</v>
      </c>
      <c r="E24" s="345">
        <v>108</v>
      </c>
      <c r="F24" s="346">
        <f t="shared" si="1"/>
        <v>96</v>
      </c>
      <c r="G24" s="347">
        <v>12</v>
      </c>
      <c r="H24" s="347">
        <v>10</v>
      </c>
      <c r="I24" s="347"/>
      <c r="J24" s="347">
        <v>12</v>
      </c>
      <c r="K24" s="348"/>
      <c r="L24" s="349"/>
      <c r="M24" s="2" t="e">
        <f>SUM(#REF!)</f>
        <v>#REF!</v>
      </c>
    </row>
    <row r="25" spans="1:13" ht="16.5" thickBot="1">
      <c r="A25" s="350" t="s">
        <v>67</v>
      </c>
      <c r="B25" s="351" t="s">
        <v>219</v>
      </c>
      <c r="C25" s="46" t="s">
        <v>199</v>
      </c>
      <c r="D25" s="177">
        <f>SUM(D26:D28)</f>
        <v>1</v>
      </c>
      <c r="E25" s="352">
        <f>SUM(E26:E28)</f>
        <v>194</v>
      </c>
      <c r="F25" s="353">
        <f aca="true" t="shared" si="2" ref="F25:L25">SUM(F26:F28)</f>
        <v>174</v>
      </c>
      <c r="G25" s="353">
        <f t="shared" si="2"/>
        <v>20</v>
      </c>
      <c r="H25" s="353">
        <f t="shared" si="2"/>
        <v>10</v>
      </c>
      <c r="I25" s="353">
        <f t="shared" si="2"/>
        <v>0</v>
      </c>
      <c r="J25" s="353">
        <f t="shared" si="2"/>
        <v>20</v>
      </c>
      <c r="K25" s="353">
        <f t="shared" si="2"/>
        <v>0</v>
      </c>
      <c r="L25" s="354">
        <f t="shared" si="2"/>
        <v>0</v>
      </c>
      <c r="M25" s="2" t="e">
        <f>SUM(#REF!)</f>
        <v>#REF!</v>
      </c>
    </row>
    <row r="26" spans="1:13" ht="15">
      <c r="A26" s="167" t="s">
        <v>68</v>
      </c>
      <c r="B26" s="168" t="s">
        <v>69</v>
      </c>
      <c r="C26" s="169" t="s">
        <v>238</v>
      </c>
      <c r="D26" s="212">
        <v>1</v>
      </c>
      <c r="E26" s="183">
        <v>86</v>
      </c>
      <c r="F26" s="213">
        <f>E26-G26</f>
        <v>74</v>
      </c>
      <c r="G26" s="183">
        <v>12</v>
      </c>
      <c r="H26" s="183">
        <v>10</v>
      </c>
      <c r="I26" s="183"/>
      <c r="J26" s="215">
        <v>12</v>
      </c>
      <c r="K26" s="215"/>
      <c r="L26" s="216"/>
      <c r="M26" s="2" t="e">
        <f>SUM(#REF!)</f>
        <v>#REF!</v>
      </c>
    </row>
    <row r="27" spans="1:13" ht="16.5" customHeight="1">
      <c r="A27" s="170" t="s">
        <v>70</v>
      </c>
      <c r="B27" s="98" t="s">
        <v>232</v>
      </c>
      <c r="C27" s="103" t="s">
        <v>150</v>
      </c>
      <c r="D27" s="227"/>
      <c r="E27" s="4">
        <v>36</v>
      </c>
      <c r="F27" s="218">
        <f>E27-G27</f>
        <v>32</v>
      </c>
      <c r="G27" s="4">
        <v>4</v>
      </c>
      <c r="H27" s="4"/>
      <c r="I27" s="4"/>
      <c r="J27" s="83">
        <v>4</v>
      </c>
      <c r="K27" s="83"/>
      <c r="L27" s="220"/>
      <c r="M27" s="2" t="e">
        <f>SUM(#REF!)</f>
        <v>#REF!</v>
      </c>
    </row>
    <row r="28" spans="1:13" ht="18.75" customHeight="1" thickBot="1">
      <c r="A28" s="172" t="s">
        <v>253</v>
      </c>
      <c r="B28" s="173" t="s">
        <v>254</v>
      </c>
      <c r="C28" s="174" t="s">
        <v>150</v>
      </c>
      <c r="D28" s="228"/>
      <c r="E28" s="184">
        <v>72</v>
      </c>
      <c r="F28" s="224">
        <f>E28-G28</f>
        <v>68</v>
      </c>
      <c r="G28" s="225">
        <v>4</v>
      </c>
      <c r="H28" s="229"/>
      <c r="I28" s="229"/>
      <c r="J28" s="225">
        <v>4</v>
      </c>
      <c r="K28" s="229"/>
      <c r="L28" s="230"/>
      <c r="M28" s="2" t="e">
        <f>SUM(#REF!)</f>
        <v>#REF!</v>
      </c>
    </row>
    <row r="29" spans="1:13" ht="16.5" thickBot="1">
      <c r="A29" s="94"/>
      <c r="B29" s="113" t="s">
        <v>220</v>
      </c>
      <c r="C29" s="46" t="s">
        <v>330</v>
      </c>
      <c r="D29" s="177">
        <f>D31+D48</f>
        <v>7</v>
      </c>
      <c r="E29" s="185">
        <f>E31+E48</f>
        <v>2194</v>
      </c>
      <c r="F29" s="185">
        <f aca="true" t="shared" si="3" ref="F29:L29">F31+F48</f>
        <v>1800</v>
      </c>
      <c r="G29" s="185">
        <f t="shared" si="3"/>
        <v>356</v>
      </c>
      <c r="H29" s="185">
        <f t="shared" si="3"/>
        <v>98</v>
      </c>
      <c r="I29" s="185">
        <f t="shared" si="3"/>
        <v>40</v>
      </c>
      <c r="J29" s="185">
        <f t="shared" si="3"/>
        <v>128</v>
      </c>
      <c r="K29" s="185">
        <f t="shared" si="3"/>
        <v>148</v>
      </c>
      <c r="L29" s="185">
        <f t="shared" si="3"/>
        <v>80</v>
      </c>
      <c r="M29" s="142" t="e">
        <f>SUM(#REF!)</f>
        <v>#REF!</v>
      </c>
    </row>
    <row r="30" spans="1:13" ht="16.5" hidden="1" thickBot="1">
      <c r="A30" s="106"/>
      <c r="B30" s="114" t="s">
        <v>159</v>
      </c>
      <c r="C30" s="115"/>
      <c r="D30" s="231">
        <v>9</v>
      </c>
      <c r="E30" s="116">
        <v>468</v>
      </c>
      <c r="F30" s="232">
        <f aca="true" t="shared" si="4" ref="F30:L30">SUM(F31:F41)</f>
        <v>1116</v>
      </c>
      <c r="G30" s="232">
        <f>SUM(G31:G41)</f>
        <v>334</v>
      </c>
      <c r="H30" s="232">
        <f t="shared" si="4"/>
        <v>106</v>
      </c>
      <c r="I30" s="232">
        <f t="shared" si="4"/>
        <v>40</v>
      </c>
      <c r="J30" s="232">
        <f t="shared" si="4"/>
        <v>122</v>
      </c>
      <c r="K30" s="232">
        <f t="shared" si="4"/>
        <v>112</v>
      </c>
      <c r="L30" s="232">
        <f t="shared" si="4"/>
        <v>100</v>
      </c>
      <c r="M30" s="2" t="e">
        <f>SUM(#REF!)</f>
        <v>#REF!</v>
      </c>
    </row>
    <row r="31" spans="1:13" s="12" customFormat="1" ht="16.5" thickBot="1">
      <c r="A31" s="121" t="s">
        <v>71</v>
      </c>
      <c r="B31" s="200" t="s">
        <v>72</v>
      </c>
      <c r="C31" s="46" t="s">
        <v>329</v>
      </c>
      <c r="D31" s="177">
        <f>SUM(D32:D46)</f>
        <v>4</v>
      </c>
      <c r="E31" s="189">
        <v>870</v>
      </c>
      <c r="F31" s="202">
        <f>SUM(F32:F46)</f>
        <v>636</v>
      </c>
      <c r="G31" s="202">
        <f aca="true" t="shared" si="5" ref="G31:L31">SUM(G32:G46)</f>
        <v>196</v>
      </c>
      <c r="H31" s="202">
        <f t="shared" si="5"/>
        <v>64</v>
      </c>
      <c r="I31" s="202">
        <f t="shared" si="5"/>
        <v>20</v>
      </c>
      <c r="J31" s="202">
        <f t="shared" si="5"/>
        <v>70</v>
      </c>
      <c r="K31" s="202">
        <f t="shared" si="5"/>
        <v>70</v>
      </c>
      <c r="L31" s="202">
        <f t="shared" si="5"/>
        <v>56</v>
      </c>
      <c r="M31" s="201" t="e">
        <f>SUM(#REF!)</f>
        <v>#REF!</v>
      </c>
    </row>
    <row r="32" spans="1:13" ht="15">
      <c r="A32" s="190" t="s">
        <v>73</v>
      </c>
      <c r="B32" s="191" t="s">
        <v>74</v>
      </c>
      <c r="C32" s="192" t="s">
        <v>238</v>
      </c>
      <c r="D32" s="233"/>
      <c r="E32" s="193">
        <v>104</v>
      </c>
      <c r="F32" s="213">
        <f>E32-G32</f>
        <v>68</v>
      </c>
      <c r="G32" s="193">
        <v>36</v>
      </c>
      <c r="H32" s="193">
        <v>6</v>
      </c>
      <c r="I32" s="193">
        <v>20</v>
      </c>
      <c r="J32" s="193">
        <v>20</v>
      </c>
      <c r="K32" s="193">
        <v>16</v>
      </c>
      <c r="L32" s="234"/>
      <c r="M32" s="2" t="e">
        <f>SUM(#REF!)</f>
        <v>#REF!</v>
      </c>
    </row>
    <row r="33" spans="1:13" ht="15">
      <c r="A33" s="171" t="s">
        <v>75</v>
      </c>
      <c r="B33" s="99" t="s">
        <v>82</v>
      </c>
      <c r="C33" s="103" t="s">
        <v>238</v>
      </c>
      <c r="D33" s="227"/>
      <c r="E33" s="186">
        <v>82</v>
      </c>
      <c r="F33" s="206">
        <f aca="true" t="shared" si="6" ref="F33:F46">E33-G33</f>
        <v>68</v>
      </c>
      <c r="G33" s="51">
        <v>14</v>
      </c>
      <c r="H33" s="51">
        <v>4</v>
      </c>
      <c r="I33" s="51"/>
      <c r="J33" s="51"/>
      <c r="K33" s="51">
        <v>14</v>
      </c>
      <c r="L33" s="235"/>
      <c r="M33" s="2" t="e">
        <f>SUM(#REF!)</f>
        <v>#REF!</v>
      </c>
    </row>
    <row r="34" spans="1:13" ht="15">
      <c r="A34" s="171" t="s">
        <v>77</v>
      </c>
      <c r="B34" s="99" t="s">
        <v>84</v>
      </c>
      <c r="C34" s="103" t="s">
        <v>238</v>
      </c>
      <c r="D34" s="227">
        <v>1</v>
      </c>
      <c r="E34" s="186">
        <v>56</v>
      </c>
      <c r="F34" s="206">
        <f t="shared" si="6"/>
        <v>36</v>
      </c>
      <c r="G34" s="51">
        <v>20</v>
      </c>
      <c r="H34" s="51">
        <v>6</v>
      </c>
      <c r="I34" s="51"/>
      <c r="J34" s="51"/>
      <c r="K34" s="51"/>
      <c r="L34" s="235">
        <v>20</v>
      </c>
      <c r="M34" s="2" t="e">
        <f>SUM(#REF!)</f>
        <v>#REF!</v>
      </c>
    </row>
    <row r="35" spans="1:13" ht="15">
      <c r="A35" s="171" t="s">
        <v>78</v>
      </c>
      <c r="B35" s="99" t="s">
        <v>102</v>
      </c>
      <c r="C35" s="103" t="s">
        <v>238</v>
      </c>
      <c r="D35" s="227">
        <v>1</v>
      </c>
      <c r="E35" s="186">
        <v>62</v>
      </c>
      <c r="F35" s="206">
        <f t="shared" si="6"/>
        <v>42</v>
      </c>
      <c r="G35" s="51">
        <v>20</v>
      </c>
      <c r="H35" s="51">
        <v>6</v>
      </c>
      <c r="I35" s="51"/>
      <c r="J35" s="51">
        <v>20</v>
      </c>
      <c r="K35" s="51"/>
      <c r="L35" s="235"/>
      <c r="M35" s="2" t="e">
        <f>SUM(#REF!)</f>
        <v>#REF!</v>
      </c>
    </row>
    <row r="36" spans="1:13" ht="15">
      <c r="A36" s="171" t="s">
        <v>80</v>
      </c>
      <c r="B36" s="99" t="s">
        <v>87</v>
      </c>
      <c r="C36" s="103" t="s">
        <v>150</v>
      </c>
      <c r="D36" s="227"/>
      <c r="E36" s="186">
        <v>70</v>
      </c>
      <c r="F36" s="206">
        <f t="shared" si="6"/>
        <v>50</v>
      </c>
      <c r="G36" s="51">
        <v>20</v>
      </c>
      <c r="H36" s="51">
        <v>8</v>
      </c>
      <c r="I36" s="51"/>
      <c r="J36" s="51"/>
      <c r="K36" s="51"/>
      <c r="L36" s="235">
        <v>20</v>
      </c>
      <c r="M36" s="2" t="e">
        <f>SUM(#REF!)</f>
        <v>#REF!</v>
      </c>
    </row>
    <row r="37" spans="1:13" ht="15">
      <c r="A37" s="171" t="s">
        <v>81</v>
      </c>
      <c r="B37" s="99" t="s">
        <v>79</v>
      </c>
      <c r="C37" s="103" t="s">
        <v>150</v>
      </c>
      <c r="D37" s="227"/>
      <c r="E37" s="186">
        <v>32</v>
      </c>
      <c r="F37" s="206">
        <f t="shared" si="6"/>
        <v>26</v>
      </c>
      <c r="G37" s="51">
        <v>6</v>
      </c>
      <c r="H37" s="51">
        <v>2</v>
      </c>
      <c r="I37" s="51"/>
      <c r="J37" s="51">
        <v>6</v>
      </c>
      <c r="K37" s="51"/>
      <c r="L37" s="235"/>
      <c r="M37" s="2" t="e">
        <f>SUM(#REF!)</f>
        <v>#REF!</v>
      </c>
    </row>
    <row r="38" spans="1:13" ht="15">
      <c r="A38" s="171" t="s">
        <v>83</v>
      </c>
      <c r="B38" s="99" t="s">
        <v>233</v>
      </c>
      <c r="C38" s="103" t="s">
        <v>238</v>
      </c>
      <c r="D38" s="236"/>
      <c r="E38" s="186">
        <v>54</v>
      </c>
      <c r="F38" s="206">
        <f t="shared" si="6"/>
        <v>46</v>
      </c>
      <c r="G38" s="51">
        <v>8</v>
      </c>
      <c r="H38" s="51">
        <v>4</v>
      </c>
      <c r="I38" s="51"/>
      <c r="J38" s="51"/>
      <c r="K38" s="51">
        <v>8</v>
      </c>
      <c r="L38" s="235"/>
      <c r="M38" s="2" t="e">
        <f>SUM(#REF!)</f>
        <v>#REF!</v>
      </c>
    </row>
    <row r="39" spans="1:13" ht="17.25" customHeight="1">
      <c r="A39" s="171" t="s">
        <v>85</v>
      </c>
      <c r="B39" s="100" t="s">
        <v>117</v>
      </c>
      <c r="C39" s="103" t="s">
        <v>150</v>
      </c>
      <c r="D39" s="236"/>
      <c r="E39" s="186">
        <v>36</v>
      </c>
      <c r="F39" s="206">
        <f t="shared" si="6"/>
        <v>32</v>
      </c>
      <c r="G39" s="51">
        <v>4</v>
      </c>
      <c r="H39" s="51">
        <v>4</v>
      </c>
      <c r="I39" s="51"/>
      <c r="J39" s="51"/>
      <c r="K39" s="51"/>
      <c r="L39" s="235">
        <v>4</v>
      </c>
      <c r="M39" s="2" t="e">
        <f>SUM(#REF!)</f>
        <v>#REF!</v>
      </c>
    </row>
    <row r="40" spans="1:13" ht="15">
      <c r="A40" s="194" t="s">
        <v>86</v>
      </c>
      <c r="B40" s="101" t="s">
        <v>88</v>
      </c>
      <c r="C40" s="175" t="s">
        <v>150</v>
      </c>
      <c r="D40" s="227"/>
      <c r="E40" s="186">
        <v>72</v>
      </c>
      <c r="F40" s="206">
        <f t="shared" si="6"/>
        <v>68</v>
      </c>
      <c r="G40" s="51">
        <v>4</v>
      </c>
      <c r="H40" s="51"/>
      <c r="I40" s="51"/>
      <c r="J40" s="51"/>
      <c r="K40" s="51">
        <v>4</v>
      </c>
      <c r="L40" s="235"/>
      <c r="M40" s="2" t="e">
        <f>SUM(#REF!)</f>
        <v>#REF!</v>
      </c>
    </row>
    <row r="41" spans="1:13" ht="15">
      <c r="A41" s="195" t="s">
        <v>75</v>
      </c>
      <c r="B41" s="132" t="s">
        <v>76</v>
      </c>
      <c r="C41" s="133" t="s">
        <v>238</v>
      </c>
      <c r="D41" s="237">
        <v>1</v>
      </c>
      <c r="E41" s="187">
        <v>50</v>
      </c>
      <c r="F41" s="238">
        <f t="shared" si="6"/>
        <v>44</v>
      </c>
      <c r="G41" s="187">
        <v>6</v>
      </c>
      <c r="H41" s="187">
        <v>2</v>
      </c>
      <c r="I41" s="187"/>
      <c r="J41" s="187">
        <v>6</v>
      </c>
      <c r="K41" s="187"/>
      <c r="L41" s="239"/>
      <c r="M41" s="2" t="e">
        <f>SUM(#REF!)</f>
        <v>#REF!</v>
      </c>
    </row>
    <row r="42" spans="1:13" ht="15">
      <c r="A42" s="195" t="s">
        <v>77</v>
      </c>
      <c r="B42" s="132" t="s">
        <v>101</v>
      </c>
      <c r="C42" s="135" t="s">
        <v>150</v>
      </c>
      <c r="D42" s="237"/>
      <c r="E42" s="134">
        <v>36</v>
      </c>
      <c r="F42" s="238">
        <f t="shared" si="6"/>
        <v>24</v>
      </c>
      <c r="G42" s="134">
        <v>12</v>
      </c>
      <c r="H42" s="134">
        <v>4</v>
      </c>
      <c r="I42" s="134"/>
      <c r="J42" s="134"/>
      <c r="K42" s="134">
        <v>12</v>
      </c>
      <c r="L42" s="240"/>
      <c r="M42" s="2" t="e">
        <f>SUM(#REF!)</f>
        <v>#REF!</v>
      </c>
    </row>
    <row r="43" spans="1:13" ht="15">
      <c r="A43" s="195" t="s">
        <v>80</v>
      </c>
      <c r="B43" s="136" t="s">
        <v>103</v>
      </c>
      <c r="C43" s="133" t="s">
        <v>150</v>
      </c>
      <c r="D43" s="237"/>
      <c r="E43" s="134">
        <v>34</v>
      </c>
      <c r="F43" s="275">
        <f t="shared" si="6"/>
        <v>28</v>
      </c>
      <c r="G43" s="134">
        <v>6</v>
      </c>
      <c r="H43" s="134">
        <v>2</v>
      </c>
      <c r="I43" s="134"/>
      <c r="J43" s="134"/>
      <c r="K43" s="134">
        <v>6</v>
      </c>
      <c r="L43" s="240"/>
      <c r="M43" s="2" t="e">
        <f>SUM(#REF!)</f>
        <v>#REF!</v>
      </c>
    </row>
    <row r="44" spans="1:13" ht="15">
      <c r="A44" s="195" t="s">
        <v>223</v>
      </c>
      <c r="B44" s="132" t="s">
        <v>152</v>
      </c>
      <c r="C44" s="133" t="s">
        <v>238</v>
      </c>
      <c r="D44" s="237">
        <v>1</v>
      </c>
      <c r="E44" s="134">
        <v>50</v>
      </c>
      <c r="F44" s="238">
        <f t="shared" si="6"/>
        <v>32</v>
      </c>
      <c r="G44" s="134">
        <v>18</v>
      </c>
      <c r="H44" s="134">
        <v>6</v>
      </c>
      <c r="I44" s="134"/>
      <c r="J44" s="134">
        <v>18</v>
      </c>
      <c r="K44" s="134"/>
      <c r="L44" s="240"/>
      <c r="M44" s="2" t="e">
        <f>SUM(#REF!)</f>
        <v>#REF!</v>
      </c>
    </row>
    <row r="45" spans="1:13" ht="15">
      <c r="A45" s="195" t="s">
        <v>224</v>
      </c>
      <c r="B45" s="136" t="s">
        <v>194</v>
      </c>
      <c r="C45" s="133" t="s">
        <v>238</v>
      </c>
      <c r="D45" s="237"/>
      <c r="E45" s="134">
        <v>54</v>
      </c>
      <c r="F45" s="238">
        <f t="shared" si="6"/>
        <v>44</v>
      </c>
      <c r="G45" s="134">
        <v>10</v>
      </c>
      <c r="H45" s="134">
        <v>4</v>
      </c>
      <c r="I45" s="134"/>
      <c r="J45" s="134"/>
      <c r="K45" s="134">
        <v>10</v>
      </c>
      <c r="L45" s="240"/>
      <c r="M45" s="2" t="e">
        <f>SUM(#REF!)</f>
        <v>#REF!</v>
      </c>
    </row>
    <row r="46" spans="1:13" s="12" customFormat="1" ht="16.5" thickBot="1">
      <c r="A46" s="196" t="s">
        <v>225</v>
      </c>
      <c r="B46" s="197" t="s">
        <v>115</v>
      </c>
      <c r="C46" s="198" t="s">
        <v>150</v>
      </c>
      <c r="D46" s="241"/>
      <c r="E46" s="199">
        <v>40</v>
      </c>
      <c r="F46" s="242">
        <f t="shared" si="6"/>
        <v>28</v>
      </c>
      <c r="G46" s="199">
        <v>12</v>
      </c>
      <c r="H46" s="199">
        <v>6</v>
      </c>
      <c r="I46" s="199"/>
      <c r="J46" s="199"/>
      <c r="K46" s="199"/>
      <c r="L46" s="243">
        <v>12</v>
      </c>
      <c r="M46" s="2" t="e">
        <f>SUM(#REF!)</f>
        <v>#REF!</v>
      </c>
    </row>
    <row r="47" spans="1:13" s="12" customFormat="1" ht="16.5" hidden="1" thickBot="1">
      <c r="A47" s="118"/>
      <c r="B47" s="110" t="s">
        <v>160</v>
      </c>
      <c r="C47" s="111"/>
      <c r="D47" s="244" t="s">
        <v>277</v>
      </c>
      <c r="E47" s="112">
        <v>1008</v>
      </c>
      <c r="F47" s="245">
        <f>E47-G47</f>
        <v>988</v>
      </c>
      <c r="G47" s="246">
        <v>20</v>
      </c>
      <c r="H47" s="246">
        <v>4</v>
      </c>
      <c r="I47" s="246"/>
      <c r="J47" s="246"/>
      <c r="K47" s="246"/>
      <c r="L47" s="247">
        <v>20</v>
      </c>
      <c r="M47" s="2" t="e">
        <f>SUM(#REF!)</f>
        <v>#REF!</v>
      </c>
    </row>
    <row r="48" spans="1:13" s="204" customFormat="1" ht="16.5" thickBot="1">
      <c r="A48" s="121" t="s">
        <v>89</v>
      </c>
      <c r="B48" s="200" t="s">
        <v>90</v>
      </c>
      <c r="C48" s="46" t="s">
        <v>281</v>
      </c>
      <c r="D48" s="177">
        <f>D49+D53+D59+D63+D68</f>
        <v>3</v>
      </c>
      <c r="E48" s="189">
        <f>E49+E53+E59+E63+E68+E72</f>
        <v>1324</v>
      </c>
      <c r="F48" s="189">
        <f>E48-G48</f>
        <v>1164</v>
      </c>
      <c r="G48" s="189">
        <f>G49+G53+G59+G63+G68+G72</f>
        <v>160</v>
      </c>
      <c r="H48" s="189">
        <f>H49+H53+H59+H63+H68+H72</f>
        <v>34</v>
      </c>
      <c r="I48" s="189">
        <f>I49+I53+I59+I63+I68+I72</f>
        <v>20</v>
      </c>
      <c r="J48" s="189">
        <f>J49+J53+J59+J63+J68+J72</f>
        <v>58</v>
      </c>
      <c r="K48" s="189">
        <f>K49+K53+K59+K63+K68+K72</f>
        <v>78</v>
      </c>
      <c r="L48" s="189">
        <f>L49+L53+L59+L63+L68</f>
        <v>24</v>
      </c>
      <c r="M48" s="203" t="e">
        <f>SUM(#REF!)</f>
        <v>#REF!</v>
      </c>
    </row>
    <row r="49" spans="1:13" ht="34.5" customHeight="1">
      <c r="A49" s="119" t="s">
        <v>91</v>
      </c>
      <c r="B49" s="137" t="s">
        <v>234</v>
      </c>
      <c r="C49" s="138" t="s">
        <v>197</v>
      </c>
      <c r="D49" s="124">
        <f>D50+D52</f>
        <v>1</v>
      </c>
      <c r="E49" s="124">
        <f>E50+E52</f>
        <v>229</v>
      </c>
      <c r="F49" s="124">
        <f aca="true" t="shared" si="7" ref="F49:L49">F50+F52</f>
        <v>187</v>
      </c>
      <c r="G49" s="124">
        <f t="shared" si="7"/>
        <v>42</v>
      </c>
      <c r="H49" s="124">
        <f t="shared" si="7"/>
        <v>10</v>
      </c>
      <c r="I49" s="124">
        <f t="shared" si="7"/>
        <v>0</v>
      </c>
      <c r="J49" s="124">
        <f t="shared" si="7"/>
        <v>42</v>
      </c>
      <c r="K49" s="124">
        <f t="shared" si="7"/>
        <v>0</v>
      </c>
      <c r="L49" s="124">
        <f t="shared" si="7"/>
        <v>0</v>
      </c>
      <c r="M49" s="142" t="e">
        <f>SUM(#REF!)</f>
        <v>#REF!</v>
      </c>
    </row>
    <row r="50" spans="1:13" ht="19.5" customHeight="1">
      <c r="A50" s="3" t="s">
        <v>92</v>
      </c>
      <c r="B50" s="100" t="s">
        <v>235</v>
      </c>
      <c r="C50" s="122" t="s">
        <v>150</v>
      </c>
      <c r="D50" s="227">
        <v>1</v>
      </c>
      <c r="E50" s="11">
        <v>213</v>
      </c>
      <c r="F50" s="51">
        <f>E50-G50</f>
        <v>175</v>
      </c>
      <c r="G50" s="11">
        <v>38</v>
      </c>
      <c r="H50" s="51">
        <v>10</v>
      </c>
      <c r="I50" s="51"/>
      <c r="J50" s="51">
        <v>38</v>
      </c>
      <c r="K50" s="51"/>
      <c r="L50" s="248"/>
      <c r="M50" s="2" t="e">
        <f>SUM(#REF!)</f>
        <v>#REF!</v>
      </c>
    </row>
    <row r="51" spans="1:13" ht="15">
      <c r="A51" s="252" t="s">
        <v>249</v>
      </c>
      <c r="B51" s="253" t="s">
        <v>119</v>
      </c>
      <c r="C51" s="254" t="s">
        <v>259</v>
      </c>
      <c r="D51" s="255"/>
      <c r="E51" s="256">
        <v>72</v>
      </c>
      <c r="F51" s="257">
        <f>E51-G51</f>
        <v>72</v>
      </c>
      <c r="G51" s="256"/>
      <c r="H51" s="256"/>
      <c r="I51" s="256"/>
      <c r="J51" s="256">
        <v>72</v>
      </c>
      <c r="K51" s="256"/>
      <c r="L51" s="256"/>
      <c r="M51" s="2" t="e">
        <f>SUM(#REF!)</f>
        <v>#REF!</v>
      </c>
    </row>
    <row r="52" spans="1:13" ht="15">
      <c r="A52" s="117" t="s">
        <v>236</v>
      </c>
      <c r="B52" s="100" t="s">
        <v>237</v>
      </c>
      <c r="C52" s="122" t="s">
        <v>238</v>
      </c>
      <c r="D52" s="227"/>
      <c r="E52" s="11">
        <v>16</v>
      </c>
      <c r="F52" s="51">
        <f>E52-G52</f>
        <v>12</v>
      </c>
      <c r="G52" s="51">
        <v>4</v>
      </c>
      <c r="H52" s="51"/>
      <c r="I52" s="51"/>
      <c r="J52" s="51">
        <v>4</v>
      </c>
      <c r="K52" s="51"/>
      <c r="L52" s="248"/>
      <c r="M52" s="2" t="e">
        <f>SUM(#REF!)</f>
        <v>#REF!</v>
      </c>
    </row>
    <row r="53" spans="1:13" ht="46.5" customHeight="1">
      <c r="A53" s="131" t="s">
        <v>93</v>
      </c>
      <c r="B53" s="139" t="s">
        <v>239</v>
      </c>
      <c r="C53" s="140" t="s">
        <v>197</v>
      </c>
      <c r="D53" s="188">
        <f>SUM(D54:D58)-D56</f>
        <v>1</v>
      </c>
      <c r="E53" s="188">
        <f>SUM(E54:E58)-E56</f>
        <v>318</v>
      </c>
      <c r="F53" s="188">
        <f aca="true" t="shared" si="8" ref="F53:L53">SUM(F54:F58)-F56</f>
        <v>278</v>
      </c>
      <c r="G53" s="188">
        <f t="shared" si="8"/>
        <v>40</v>
      </c>
      <c r="H53" s="188">
        <f t="shared" si="8"/>
        <v>10</v>
      </c>
      <c r="I53" s="188">
        <f t="shared" si="8"/>
        <v>0</v>
      </c>
      <c r="J53" s="188">
        <f t="shared" si="8"/>
        <v>0</v>
      </c>
      <c r="K53" s="188">
        <f>SUM(K54:K58)-K56-K57</f>
        <v>40</v>
      </c>
      <c r="L53" s="188">
        <f t="shared" si="8"/>
        <v>0</v>
      </c>
      <c r="M53" s="142" t="e">
        <f>SUM(#REF!)</f>
        <v>#REF!</v>
      </c>
    </row>
    <row r="54" spans="1:13" ht="30">
      <c r="A54" s="3" t="s">
        <v>94</v>
      </c>
      <c r="B54" s="100" t="s">
        <v>240</v>
      </c>
      <c r="C54" s="105" t="s">
        <v>150</v>
      </c>
      <c r="D54" s="227">
        <v>1</v>
      </c>
      <c r="E54" s="11">
        <v>110</v>
      </c>
      <c r="F54" s="250">
        <f>E54-G54</f>
        <v>92</v>
      </c>
      <c r="G54" s="11">
        <v>18</v>
      </c>
      <c r="H54" s="51">
        <v>6</v>
      </c>
      <c r="I54" s="51"/>
      <c r="J54" s="51"/>
      <c r="K54" s="51">
        <v>18</v>
      </c>
      <c r="L54" s="248"/>
      <c r="M54" s="2" t="e">
        <f>SUM(#REF!)</f>
        <v>#REF!</v>
      </c>
    </row>
    <row r="55" spans="1:13" ht="15">
      <c r="A55" s="3" t="s">
        <v>105</v>
      </c>
      <c r="B55" s="102" t="s">
        <v>106</v>
      </c>
      <c r="C55" s="104"/>
      <c r="D55" s="249"/>
      <c r="E55" s="11">
        <v>120</v>
      </c>
      <c r="F55" s="250">
        <f>E55-G55</f>
        <v>102</v>
      </c>
      <c r="G55" s="258">
        <v>18</v>
      </c>
      <c r="H55" s="258">
        <v>4</v>
      </c>
      <c r="I55" s="258"/>
      <c r="J55" s="258"/>
      <c r="K55" s="258">
        <v>18</v>
      </c>
      <c r="L55" s="258"/>
      <c r="M55" s="2" t="e">
        <f>SUM(#REF!)</f>
        <v>#REF!</v>
      </c>
    </row>
    <row r="56" spans="1:12" ht="15">
      <c r="A56" s="252" t="s">
        <v>255</v>
      </c>
      <c r="B56" s="253" t="s">
        <v>119</v>
      </c>
      <c r="C56" s="254" t="s">
        <v>196</v>
      </c>
      <c r="D56" s="259"/>
      <c r="E56" s="256">
        <v>72</v>
      </c>
      <c r="F56" s="260">
        <f>E56-G56</f>
        <v>72</v>
      </c>
      <c r="G56" s="257"/>
      <c r="H56" s="257"/>
      <c r="I56" s="257"/>
      <c r="J56" s="257"/>
      <c r="K56" s="257">
        <v>72</v>
      </c>
      <c r="L56" s="261"/>
    </row>
    <row r="57" spans="1:13" ht="15">
      <c r="A57" s="269" t="s">
        <v>242</v>
      </c>
      <c r="B57" s="262" t="s">
        <v>174</v>
      </c>
      <c r="C57" s="263" t="s">
        <v>196</v>
      </c>
      <c r="D57" s="264"/>
      <c r="E57" s="265">
        <v>72</v>
      </c>
      <c r="F57" s="266">
        <f>E57-G57</f>
        <v>72</v>
      </c>
      <c r="G57" s="267"/>
      <c r="H57" s="267"/>
      <c r="I57" s="267"/>
      <c r="J57" s="267"/>
      <c r="K57" s="267">
        <v>72</v>
      </c>
      <c r="L57" s="268"/>
      <c r="M57" s="2" t="e">
        <f>SUM(#REF!)</f>
        <v>#REF!</v>
      </c>
    </row>
    <row r="58" spans="1:13" ht="15">
      <c r="A58" s="117" t="s">
        <v>241</v>
      </c>
      <c r="B58" s="100" t="s">
        <v>237</v>
      </c>
      <c r="C58" s="122" t="s">
        <v>238</v>
      </c>
      <c r="D58" s="227"/>
      <c r="E58" s="11">
        <v>16</v>
      </c>
      <c r="F58" s="250">
        <f>E58-G58</f>
        <v>12</v>
      </c>
      <c r="G58" s="51">
        <v>4</v>
      </c>
      <c r="H58" s="51"/>
      <c r="I58" s="51"/>
      <c r="J58" s="51"/>
      <c r="K58" s="51">
        <v>4</v>
      </c>
      <c r="L58" s="248"/>
      <c r="M58" s="2" t="e">
        <f>SUM(#REF!)</f>
        <v>#REF!</v>
      </c>
    </row>
    <row r="59" spans="1:13" ht="15.75">
      <c r="A59" s="131" t="s">
        <v>95</v>
      </c>
      <c r="B59" s="139" t="s">
        <v>107</v>
      </c>
      <c r="C59" s="141" t="s">
        <v>198</v>
      </c>
      <c r="D59" s="188">
        <f>SUM(D60:D62)</f>
        <v>1</v>
      </c>
      <c r="E59" s="188">
        <f>SUM(E60:E62)</f>
        <v>222</v>
      </c>
      <c r="F59" s="188">
        <f aca="true" t="shared" si="9" ref="F59:L59">SUM(F60:F62)</f>
        <v>206</v>
      </c>
      <c r="G59" s="188">
        <f t="shared" si="9"/>
        <v>16</v>
      </c>
      <c r="H59" s="188">
        <f t="shared" si="9"/>
        <v>4</v>
      </c>
      <c r="I59" s="188">
        <f t="shared" si="9"/>
        <v>0</v>
      </c>
      <c r="J59" s="188">
        <f t="shared" si="9"/>
        <v>0</v>
      </c>
      <c r="K59" s="188">
        <f>SUM(K60:K62)-K61</f>
        <v>16</v>
      </c>
      <c r="L59" s="188">
        <f t="shared" si="9"/>
        <v>0</v>
      </c>
      <c r="M59" s="142" t="e">
        <f>SUM(#REF!)</f>
        <v>#REF!</v>
      </c>
    </row>
    <row r="60" spans="1:13" ht="17.25" customHeight="1">
      <c r="A60" s="3" t="s">
        <v>96</v>
      </c>
      <c r="B60" s="100" t="s">
        <v>153</v>
      </c>
      <c r="C60" s="122" t="s">
        <v>238</v>
      </c>
      <c r="D60" s="227">
        <v>1</v>
      </c>
      <c r="E60" s="11">
        <v>134</v>
      </c>
      <c r="F60" s="11">
        <f>E60-G60</f>
        <v>122</v>
      </c>
      <c r="G60" s="11">
        <v>12</v>
      </c>
      <c r="H60" s="11">
        <v>4</v>
      </c>
      <c r="I60" s="11"/>
      <c r="J60" s="11"/>
      <c r="K60" s="11">
        <v>12</v>
      </c>
      <c r="L60" s="11"/>
      <c r="M60" s="2" t="e">
        <f>SUM(#REF!)</f>
        <v>#REF!</v>
      </c>
    </row>
    <row r="61" spans="1:13" ht="15">
      <c r="A61" s="269" t="s">
        <v>243</v>
      </c>
      <c r="B61" s="262" t="s">
        <v>174</v>
      </c>
      <c r="C61" s="263" t="s">
        <v>259</v>
      </c>
      <c r="D61" s="270"/>
      <c r="E61" s="265">
        <v>72</v>
      </c>
      <c r="F61" s="265">
        <f>E61-G61</f>
        <v>72</v>
      </c>
      <c r="G61" s="267"/>
      <c r="H61" s="267"/>
      <c r="I61" s="267"/>
      <c r="J61" s="267"/>
      <c r="K61" s="267">
        <v>72</v>
      </c>
      <c r="L61" s="268"/>
      <c r="M61" s="2" t="e">
        <f>SUM(#REF!)</f>
        <v>#REF!</v>
      </c>
    </row>
    <row r="62" spans="1:13" ht="15">
      <c r="A62" s="117" t="s">
        <v>244</v>
      </c>
      <c r="B62" s="100" t="s">
        <v>237</v>
      </c>
      <c r="C62" s="122" t="s">
        <v>238</v>
      </c>
      <c r="D62" s="227"/>
      <c r="E62" s="11">
        <v>16</v>
      </c>
      <c r="F62" s="11">
        <f>E62-G62</f>
        <v>12</v>
      </c>
      <c r="G62" s="51">
        <v>4</v>
      </c>
      <c r="H62" s="51"/>
      <c r="I62" s="51"/>
      <c r="J62" s="51"/>
      <c r="K62" s="51">
        <v>4</v>
      </c>
      <c r="L62" s="248"/>
      <c r="M62" s="2" t="e">
        <f>SUM(#REF!)</f>
        <v>#REF!</v>
      </c>
    </row>
    <row r="63" spans="1:13" ht="18.75" customHeight="1">
      <c r="A63" s="131" t="s">
        <v>97</v>
      </c>
      <c r="B63" s="139" t="s">
        <v>108</v>
      </c>
      <c r="C63" s="141" t="s">
        <v>279</v>
      </c>
      <c r="D63" s="188">
        <f aca="true" t="shared" si="10" ref="D63:J63">SUM(D64:D67)</f>
        <v>0</v>
      </c>
      <c r="E63" s="188">
        <f t="shared" si="10"/>
        <v>293</v>
      </c>
      <c r="F63" s="188">
        <f t="shared" si="10"/>
        <v>247</v>
      </c>
      <c r="G63" s="188">
        <f t="shared" si="10"/>
        <v>46</v>
      </c>
      <c r="H63" s="188">
        <f t="shared" si="10"/>
        <v>6</v>
      </c>
      <c r="I63" s="188">
        <f t="shared" si="10"/>
        <v>20</v>
      </c>
      <c r="J63" s="188">
        <f t="shared" si="10"/>
        <v>0</v>
      </c>
      <c r="K63" s="188">
        <f>SUM(K64:K67)-K66</f>
        <v>22</v>
      </c>
      <c r="L63" s="188">
        <f>SUM(L64:L67)-L66</f>
        <v>24</v>
      </c>
      <c r="M63" s="142" t="e">
        <f>SUM(#REF!)</f>
        <v>#REF!</v>
      </c>
    </row>
    <row r="64" spans="1:13" ht="15">
      <c r="A64" s="3" t="s">
        <v>98</v>
      </c>
      <c r="B64" s="100" t="s">
        <v>109</v>
      </c>
      <c r="C64" s="104" t="s">
        <v>150</v>
      </c>
      <c r="D64" s="227"/>
      <c r="E64" s="11">
        <v>98</v>
      </c>
      <c r="F64" s="218">
        <f>E64-G64</f>
        <v>86</v>
      </c>
      <c r="G64" s="11">
        <v>12</v>
      </c>
      <c r="H64" s="51">
        <v>4</v>
      </c>
      <c r="I64" s="51"/>
      <c r="J64" s="51"/>
      <c r="K64" s="51">
        <v>12</v>
      </c>
      <c r="L64" s="248"/>
      <c r="M64" s="2" t="e">
        <f>SUM(#REF!)</f>
        <v>#REF!</v>
      </c>
    </row>
    <row r="65" spans="1:13" ht="15">
      <c r="A65" s="3" t="s">
        <v>99</v>
      </c>
      <c r="B65" s="100" t="s">
        <v>110</v>
      </c>
      <c r="C65" s="104" t="s">
        <v>150</v>
      </c>
      <c r="D65" s="221"/>
      <c r="E65" s="11">
        <v>107</v>
      </c>
      <c r="F65" s="218">
        <f>E65-G65</f>
        <v>77</v>
      </c>
      <c r="G65" s="11">
        <v>30</v>
      </c>
      <c r="H65" s="11">
        <v>2</v>
      </c>
      <c r="I65" s="11">
        <v>20</v>
      </c>
      <c r="J65" s="11"/>
      <c r="K65" s="11">
        <v>10</v>
      </c>
      <c r="L65" s="11">
        <v>20</v>
      </c>
      <c r="M65" s="2" t="e">
        <f>SUM(#REF!)</f>
        <v>#REF!</v>
      </c>
    </row>
    <row r="66" spans="1:13" ht="15">
      <c r="A66" s="269" t="s">
        <v>245</v>
      </c>
      <c r="B66" s="262" t="s">
        <v>174</v>
      </c>
      <c r="C66" s="263" t="s">
        <v>259</v>
      </c>
      <c r="D66" s="271"/>
      <c r="E66" s="265">
        <v>72</v>
      </c>
      <c r="F66" s="266">
        <f>E66-G66</f>
        <v>72</v>
      </c>
      <c r="G66" s="267"/>
      <c r="H66" s="267"/>
      <c r="I66" s="267"/>
      <c r="J66" s="267"/>
      <c r="K66" s="267"/>
      <c r="L66" s="268">
        <v>72</v>
      </c>
      <c r="M66" s="2" t="e">
        <f>SUM(#REF!)</f>
        <v>#REF!</v>
      </c>
    </row>
    <row r="67" spans="1:13" ht="15">
      <c r="A67" s="117" t="s">
        <v>246</v>
      </c>
      <c r="B67" s="100" t="s">
        <v>237</v>
      </c>
      <c r="C67" s="122" t="s">
        <v>238</v>
      </c>
      <c r="D67" s="217"/>
      <c r="E67" s="11">
        <v>16</v>
      </c>
      <c r="F67" s="218">
        <f>E67-G67</f>
        <v>12</v>
      </c>
      <c r="G67" s="51">
        <v>4</v>
      </c>
      <c r="H67" s="51"/>
      <c r="I67" s="51"/>
      <c r="J67" s="51"/>
      <c r="K67" s="51"/>
      <c r="L67" s="248">
        <v>4</v>
      </c>
      <c r="M67" s="2" t="e">
        <f>SUM(#REF!)</f>
        <v>#REF!</v>
      </c>
    </row>
    <row r="68" spans="1:13" ht="31.5" customHeight="1">
      <c r="A68" s="131" t="s">
        <v>100</v>
      </c>
      <c r="B68" s="139" t="s">
        <v>228</v>
      </c>
      <c r="C68" s="141" t="s">
        <v>280</v>
      </c>
      <c r="D68" s="188">
        <f>SUM(D69:D71)-D70</f>
        <v>0</v>
      </c>
      <c r="E68" s="188">
        <f>SUM(E69:E71)-E70</f>
        <v>118</v>
      </c>
      <c r="F68" s="188">
        <f aca="true" t="shared" si="11" ref="F68:L68">SUM(F69:F71)-F70</f>
        <v>102</v>
      </c>
      <c r="G68" s="188">
        <f t="shared" si="11"/>
        <v>16</v>
      </c>
      <c r="H68" s="188">
        <f t="shared" si="11"/>
        <v>4</v>
      </c>
      <c r="I68" s="188">
        <f t="shared" si="11"/>
        <v>0</v>
      </c>
      <c r="J68" s="188">
        <f t="shared" si="11"/>
        <v>16</v>
      </c>
      <c r="K68" s="188">
        <f t="shared" si="11"/>
        <v>0</v>
      </c>
      <c r="L68" s="188">
        <f t="shared" si="11"/>
        <v>0</v>
      </c>
      <c r="M68" s="142" t="e">
        <f>SUM(#REF!)</f>
        <v>#REF!</v>
      </c>
    </row>
    <row r="69" spans="1:13" ht="15">
      <c r="A69" s="3" t="s">
        <v>193</v>
      </c>
      <c r="B69" s="100" t="s">
        <v>247</v>
      </c>
      <c r="C69" s="104"/>
      <c r="D69" s="227"/>
      <c r="E69" s="11">
        <v>102</v>
      </c>
      <c r="F69" s="51">
        <f>E69-G69</f>
        <v>90</v>
      </c>
      <c r="G69" s="51">
        <v>12</v>
      </c>
      <c r="H69" s="51">
        <v>4</v>
      </c>
      <c r="I69" s="51"/>
      <c r="J69" s="51">
        <v>12</v>
      </c>
      <c r="K69" s="51"/>
      <c r="L69" s="248"/>
      <c r="M69" s="2" t="e">
        <f>SUM(#REF!)</f>
        <v>#REF!</v>
      </c>
    </row>
    <row r="70" spans="1:13" ht="15">
      <c r="A70" s="252" t="s">
        <v>248</v>
      </c>
      <c r="B70" s="253" t="s">
        <v>119</v>
      </c>
      <c r="C70" s="254" t="s">
        <v>259</v>
      </c>
      <c r="D70" s="259"/>
      <c r="E70" s="256">
        <v>36</v>
      </c>
      <c r="F70" s="257">
        <f>E70-G70</f>
        <v>36</v>
      </c>
      <c r="G70" s="257"/>
      <c r="H70" s="257"/>
      <c r="I70" s="257"/>
      <c r="J70" s="257">
        <v>36</v>
      </c>
      <c r="K70" s="257"/>
      <c r="L70" s="261"/>
      <c r="M70" s="2" t="e">
        <f>SUM(#REF!)</f>
        <v>#REF!</v>
      </c>
    </row>
    <row r="71" spans="1:12" ht="15.75">
      <c r="A71" s="117" t="s">
        <v>250</v>
      </c>
      <c r="B71" s="100" t="s">
        <v>251</v>
      </c>
      <c r="C71" s="122" t="s">
        <v>252</v>
      </c>
      <c r="D71" s="251"/>
      <c r="E71" s="11">
        <v>16</v>
      </c>
      <c r="F71" s="51">
        <f>E71-G71</f>
        <v>12</v>
      </c>
      <c r="G71" s="11">
        <v>4</v>
      </c>
      <c r="H71" s="11"/>
      <c r="I71" s="11"/>
      <c r="J71" s="11">
        <v>4</v>
      </c>
      <c r="K71" s="11"/>
      <c r="L71" s="11"/>
    </row>
    <row r="72" spans="1:12" ht="15.75">
      <c r="A72" s="119" t="s">
        <v>189</v>
      </c>
      <c r="B72" s="120" t="s">
        <v>191</v>
      </c>
      <c r="C72" s="123"/>
      <c r="D72" s="217"/>
      <c r="E72" s="124">
        <v>144</v>
      </c>
      <c r="F72" s="250"/>
      <c r="G72" s="51"/>
      <c r="H72" s="51"/>
      <c r="I72" s="51"/>
      <c r="J72" s="51"/>
      <c r="K72" s="51"/>
      <c r="L72" s="248">
        <v>144</v>
      </c>
    </row>
    <row r="73" spans="1:12" s="12" customFormat="1" ht="16.5" thickBot="1">
      <c r="A73" s="272" t="s">
        <v>118</v>
      </c>
      <c r="B73" s="273" t="s">
        <v>151</v>
      </c>
      <c r="C73" s="274"/>
      <c r="D73" s="244"/>
      <c r="E73" s="232">
        <v>216</v>
      </c>
      <c r="F73" s="246"/>
      <c r="G73" s="246"/>
      <c r="H73" s="246"/>
      <c r="I73" s="246"/>
      <c r="J73" s="246"/>
      <c r="K73" s="246"/>
      <c r="L73" s="247">
        <v>216</v>
      </c>
    </row>
    <row r="74" spans="1:12" ht="15.75">
      <c r="A74" s="280"/>
      <c r="B74" s="281" t="s">
        <v>164</v>
      </c>
      <c r="C74" s="166" t="s">
        <v>328</v>
      </c>
      <c r="D74" s="277">
        <f>D15</f>
        <v>9</v>
      </c>
      <c r="E74" s="278">
        <f aca="true" t="shared" si="12" ref="E74:L74">E15</f>
        <v>2990</v>
      </c>
      <c r="F74" s="278">
        <f t="shared" si="12"/>
        <v>2590</v>
      </c>
      <c r="G74" s="278">
        <f t="shared" si="12"/>
        <v>400</v>
      </c>
      <c r="H74" s="278">
        <f t="shared" si="12"/>
        <v>108</v>
      </c>
      <c r="I74" s="278">
        <f t="shared" si="12"/>
        <v>40</v>
      </c>
      <c r="J74" s="278">
        <f t="shared" si="12"/>
        <v>160</v>
      </c>
      <c r="K74" s="278">
        <f t="shared" si="12"/>
        <v>160</v>
      </c>
      <c r="L74" s="279">
        <f t="shared" si="12"/>
        <v>80</v>
      </c>
    </row>
    <row r="75" spans="1:13" ht="15" customHeight="1">
      <c r="A75" s="400" t="s">
        <v>261</v>
      </c>
      <c r="B75" s="401"/>
      <c r="C75" s="380" t="s">
        <v>282</v>
      </c>
      <c r="D75" s="392" t="s">
        <v>256</v>
      </c>
      <c r="E75" s="393"/>
      <c r="F75" s="393"/>
      <c r="G75" s="393"/>
      <c r="H75" s="393"/>
      <c r="I75" s="394"/>
      <c r="J75" s="283">
        <f>J15</f>
        <v>160</v>
      </c>
      <c r="K75" s="283">
        <f>K15</f>
        <v>160</v>
      </c>
      <c r="L75" s="283">
        <f>L15</f>
        <v>80</v>
      </c>
      <c r="M75" s="51">
        <f>M74</f>
        <v>0</v>
      </c>
    </row>
    <row r="76" spans="1:13" ht="15" customHeight="1">
      <c r="A76" s="402" t="s">
        <v>262</v>
      </c>
      <c r="B76" s="403"/>
      <c r="C76" s="381"/>
      <c r="D76" s="392" t="s">
        <v>113</v>
      </c>
      <c r="E76" s="393"/>
      <c r="F76" s="393"/>
      <c r="G76" s="393"/>
      <c r="H76" s="393"/>
      <c r="I76" s="394"/>
      <c r="J76" s="283">
        <f>J51+J56+J70</f>
        <v>108</v>
      </c>
      <c r="K76" s="283">
        <f>K51+K56+K70</f>
        <v>72</v>
      </c>
      <c r="L76" s="283">
        <f>L51+L56+L70</f>
        <v>0</v>
      </c>
      <c r="M76" s="4" t="e">
        <f>M51+M56+M70</f>
        <v>#REF!</v>
      </c>
    </row>
    <row r="77" spans="1:13" ht="17.25" customHeight="1">
      <c r="A77" s="404" t="s">
        <v>263</v>
      </c>
      <c r="B77" s="405"/>
      <c r="C77" s="381"/>
      <c r="D77" s="392" t="s">
        <v>162</v>
      </c>
      <c r="E77" s="393"/>
      <c r="F77" s="393"/>
      <c r="G77" s="393"/>
      <c r="H77" s="393"/>
      <c r="I77" s="394"/>
      <c r="J77" s="283">
        <f>J57+J61+J66</f>
        <v>0</v>
      </c>
      <c r="K77" s="283">
        <f>K57+K61+K66</f>
        <v>144</v>
      </c>
      <c r="L77" s="283">
        <f>L57+L61+L66</f>
        <v>72</v>
      </c>
      <c r="M77" s="4" t="e">
        <f>M57+M61+M66</f>
        <v>#REF!</v>
      </c>
    </row>
    <row r="78" spans="1:13" ht="19.5" customHeight="1">
      <c r="A78" s="407" t="s">
        <v>283</v>
      </c>
      <c r="B78" s="408"/>
      <c r="C78" s="381"/>
      <c r="D78" s="392" t="s">
        <v>161</v>
      </c>
      <c r="E78" s="393"/>
      <c r="F78" s="393"/>
      <c r="G78" s="393"/>
      <c r="H78" s="393"/>
      <c r="I78" s="394"/>
      <c r="J78" s="282"/>
      <c r="K78" s="282"/>
      <c r="L78" s="283">
        <f>L72</f>
        <v>144</v>
      </c>
      <c r="M78" s="4"/>
    </row>
    <row r="79" spans="1:13" ht="19.5" customHeight="1">
      <c r="A79" s="407" t="s">
        <v>284</v>
      </c>
      <c r="B79" s="408"/>
      <c r="C79" s="381"/>
      <c r="D79" s="392" t="s">
        <v>114</v>
      </c>
      <c r="E79" s="393"/>
      <c r="F79" s="393"/>
      <c r="G79" s="393"/>
      <c r="H79" s="393"/>
      <c r="I79" s="394"/>
      <c r="J79" s="282">
        <v>6</v>
      </c>
      <c r="K79" s="282">
        <v>7</v>
      </c>
      <c r="L79" s="282">
        <v>2</v>
      </c>
      <c r="M79" s="4">
        <v>4</v>
      </c>
    </row>
    <row r="80" spans="1:13" ht="19.5" customHeight="1">
      <c r="A80" s="407" t="s">
        <v>285</v>
      </c>
      <c r="B80" s="408"/>
      <c r="C80" s="381"/>
      <c r="D80" s="392" t="s">
        <v>257</v>
      </c>
      <c r="E80" s="393"/>
      <c r="F80" s="393"/>
      <c r="G80" s="393"/>
      <c r="H80" s="393"/>
      <c r="I80" s="394"/>
      <c r="J80" s="282">
        <v>5</v>
      </c>
      <c r="K80" s="282">
        <v>8</v>
      </c>
      <c r="L80" s="282">
        <v>4</v>
      </c>
      <c r="M80" s="4">
        <v>4</v>
      </c>
    </row>
    <row r="81" spans="1:13" ht="15" customHeight="1">
      <c r="A81" s="378"/>
      <c r="B81" s="379"/>
      <c r="C81" s="382"/>
      <c r="D81" s="392" t="s">
        <v>195</v>
      </c>
      <c r="E81" s="393"/>
      <c r="F81" s="393"/>
      <c r="G81" s="393"/>
      <c r="H81" s="393"/>
      <c r="I81" s="394"/>
      <c r="J81" s="282">
        <v>2</v>
      </c>
      <c r="K81" s="282">
        <v>2</v>
      </c>
      <c r="L81" s="282">
        <v>1</v>
      </c>
      <c r="M81" s="4"/>
    </row>
    <row r="82" spans="1:13" ht="15">
      <c r="A82" s="399" t="s">
        <v>260</v>
      </c>
      <c r="B82" s="399"/>
      <c r="C82" s="399"/>
      <c r="D82" s="399"/>
      <c r="E82" s="399"/>
      <c r="F82" s="399"/>
      <c r="G82" s="5"/>
      <c r="H82" s="5"/>
      <c r="I82" s="5"/>
      <c r="J82" s="5"/>
      <c r="K82" s="5"/>
      <c r="L82" s="5"/>
      <c r="M82" s="5"/>
    </row>
    <row r="84" ht="15"/>
    <row r="85" ht="15"/>
    <row r="86" ht="15"/>
    <row r="87" ht="15"/>
    <row r="88" ht="15"/>
    <row r="89" ht="15"/>
    <row r="90" ht="15"/>
  </sheetData>
  <sheetProtection/>
  <mergeCells count="32">
    <mergeCell ref="J3:L4"/>
    <mergeCell ref="J6:J9"/>
    <mergeCell ref="K6:K9"/>
    <mergeCell ref="L6:L9"/>
    <mergeCell ref="D3:D10"/>
    <mergeCell ref="D80:I80"/>
    <mergeCell ref="D81:I81"/>
    <mergeCell ref="H6:H10"/>
    <mergeCell ref="I6:I10"/>
    <mergeCell ref="A78:B78"/>
    <mergeCell ref="A79:B79"/>
    <mergeCell ref="A80:B80"/>
    <mergeCell ref="E4:E10"/>
    <mergeCell ref="F4:F10"/>
    <mergeCell ref="E3:I3"/>
    <mergeCell ref="H5:I5"/>
    <mergeCell ref="A82:F82"/>
    <mergeCell ref="A75:B75"/>
    <mergeCell ref="A76:B76"/>
    <mergeCell ref="A77:B77"/>
    <mergeCell ref="D78:I78"/>
    <mergeCell ref="D79:I79"/>
    <mergeCell ref="G4:I4"/>
    <mergeCell ref="G5:G10"/>
    <mergeCell ref="A81:B81"/>
    <mergeCell ref="C75:C81"/>
    <mergeCell ref="A3:A10"/>
    <mergeCell ref="B3:B10"/>
    <mergeCell ref="C3:C10"/>
    <mergeCell ref="D75:I75"/>
    <mergeCell ref="D76:I76"/>
    <mergeCell ref="D77:I77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22" sqref="N21:N22"/>
    </sheetView>
  </sheetViews>
  <sheetFormatPr defaultColWidth="8.875" defaultRowHeight="12.75"/>
  <cols>
    <col min="1" max="1" width="3.625" style="145" customWidth="1"/>
    <col min="2" max="2" width="9.75390625" style="145" customWidth="1"/>
    <col min="3" max="3" width="10.75390625" style="145" customWidth="1"/>
    <col min="4" max="4" width="9.125" style="145" hidden="1" customWidth="1"/>
    <col min="5" max="5" width="9.75390625" style="145" customWidth="1"/>
    <col min="6" max="6" width="9.125" style="145" customWidth="1"/>
    <col min="7" max="7" width="6.375" style="145" customWidth="1"/>
    <col min="8" max="8" width="8.875" style="145" customWidth="1"/>
    <col min="9" max="9" width="8.00390625" style="145" customWidth="1"/>
    <col min="10" max="10" width="90.75390625" style="145" customWidth="1"/>
    <col min="11" max="11" width="25.00390625" style="145" hidden="1" customWidth="1"/>
    <col min="12" max="16384" width="8.875" style="145" customWidth="1"/>
  </cols>
  <sheetData>
    <row r="1" spans="2:11" ht="15.75">
      <c r="B1" s="419" t="s">
        <v>190</v>
      </c>
      <c r="C1" s="419"/>
      <c r="D1" s="420"/>
      <c r="E1" s="420"/>
      <c r="F1" s="420"/>
      <c r="G1" s="420"/>
      <c r="H1" s="420"/>
      <c r="I1" s="420"/>
      <c r="J1" s="420"/>
      <c r="K1" s="420"/>
    </row>
    <row r="2" spans="1:14" ht="66" customHeight="1">
      <c r="A2" s="421" t="s">
        <v>315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N2" s="146"/>
    </row>
    <row r="3" spans="1:10" s="329" customFormat="1" ht="47.25" customHeight="1">
      <c r="A3" s="421" t="s">
        <v>316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" s="329" customFormat="1" ht="31.5" customHeight="1">
      <c r="A4" s="422" t="s">
        <v>318</v>
      </c>
      <c r="B4" s="422"/>
      <c r="C4" s="423">
        <v>1</v>
      </c>
      <c r="D4" s="423"/>
      <c r="E4" s="423"/>
      <c r="F4" s="423"/>
      <c r="G4" s="423"/>
      <c r="H4" s="423"/>
      <c r="I4" s="423"/>
      <c r="J4" s="423"/>
    </row>
    <row r="5" spans="1:10" s="329" customFormat="1" ht="21.75" customHeight="1">
      <c r="A5" s="422" t="s">
        <v>319</v>
      </c>
      <c r="B5" s="422"/>
      <c r="C5" s="423">
        <v>1</v>
      </c>
      <c r="D5" s="423"/>
      <c r="E5" s="423"/>
      <c r="F5" s="423"/>
      <c r="G5" s="423"/>
      <c r="H5" s="423"/>
      <c r="I5" s="423"/>
      <c r="J5" s="423"/>
    </row>
    <row r="6" spans="1:10" s="329" customFormat="1" ht="31.5" customHeight="1">
      <c r="A6" s="422" t="s">
        <v>317</v>
      </c>
      <c r="B6" s="422"/>
      <c r="C6" s="423"/>
      <c r="D6" s="423"/>
      <c r="E6" s="423"/>
      <c r="F6" s="423"/>
      <c r="G6" s="423"/>
      <c r="H6" s="423"/>
      <c r="I6" s="423"/>
      <c r="J6" s="423"/>
    </row>
    <row r="7" spans="1:10" s="329" customFormat="1" ht="44.25" customHeight="1">
      <c r="A7" s="425" t="s">
        <v>320</v>
      </c>
      <c r="B7" s="422"/>
      <c r="C7" s="423">
        <v>1</v>
      </c>
      <c r="D7" s="423"/>
      <c r="E7" s="423"/>
      <c r="F7" s="423"/>
      <c r="G7" s="423"/>
      <c r="H7" s="423"/>
      <c r="I7" s="423"/>
      <c r="J7" s="423"/>
    </row>
    <row r="8" spans="1:11" s="331" customFormat="1" ht="40.5" customHeight="1">
      <c r="A8" s="424" t="s">
        <v>266</v>
      </c>
      <c r="B8" s="424"/>
      <c r="C8" s="424"/>
      <c r="D8" s="424"/>
      <c r="E8" s="424"/>
      <c r="F8" s="424"/>
      <c r="G8" s="424"/>
      <c r="H8" s="424"/>
      <c r="I8" s="424"/>
      <c r="J8" s="424"/>
      <c r="K8" s="330"/>
    </row>
    <row r="9" spans="1:10" s="329" customFormat="1" ht="20.25" customHeight="1">
      <c r="A9" s="422" t="s">
        <v>321</v>
      </c>
      <c r="B9" s="422"/>
      <c r="C9" s="423">
        <v>1</v>
      </c>
      <c r="D9" s="423"/>
      <c r="E9" s="423"/>
      <c r="F9" s="423"/>
      <c r="G9" s="423"/>
      <c r="H9" s="423"/>
      <c r="I9" s="423"/>
      <c r="J9" s="423"/>
    </row>
    <row r="10" spans="1:10" s="329" customFormat="1" ht="19.5" customHeight="1">
      <c r="A10" s="421" t="s">
        <v>322</v>
      </c>
      <c r="B10" s="421"/>
      <c r="C10" s="421"/>
      <c r="D10" s="421"/>
      <c r="E10" s="421"/>
      <c r="F10" s="421"/>
      <c r="G10" s="421"/>
      <c r="H10" s="421"/>
      <c r="I10" s="421"/>
      <c r="J10" s="421"/>
    </row>
    <row r="11" spans="1:10" s="329" customFormat="1" ht="42" customHeight="1">
      <c r="A11" s="422" t="s">
        <v>323</v>
      </c>
      <c r="B11" s="422"/>
      <c r="C11" s="423">
        <v>1</v>
      </c>
      <c r="D11" s="423"/>
      <c r="E11" s="423"/>
      <c r="F11" s="423"/>
      <c r="G11" s="423"/>
      <c r="H11" s="423"/>
      <c r="I11" s="423"/>
      <c r="J11" s="423"/>
    </row>
    <row r="12" spans="1:11" s="331" customFormat="1" ht="40.5" customHeight="1">
      <c r="A12" s="424" t="s">
        <v>324</v>
      </c>
      <c r="B12" s="424"/>
      <c r="C12" s="424"/>
      <c r="D12" s="424"/>
      <c r="E12" s="424"/>
      <c r="F12" s="424"/>
      <c r="G12" s="424"/>
      <c r="H12" s="424"/>
      <c r="I12" s="424"/>
      <c r="J12" s="424"/>
      <c r="K12" s="330"/>
    </row>
    <row r="13" spans="1:11" s="331" customFormat="1" ht="68.25" customHeight="1">
      <c r="A13" s="424" t="s">
        <v>325</v>
      </c>
      <c r="B13" s="424"/>
      <c r="C13" s="424"/>
      <c r="D13" s="424"/>
      <c r="E13" s="424"/>
      <c r="F13" s="424"/>
      <c r="G13" s="424"/>
      <c r="H13" s="424"/>
      <c r="I13" s="424"/>
      <c r="J13" s="424"/>
      <c r="K13" s="330"/>
    </row>
    <row r="14" spans="2:4" ht="12.75">
      <c r="B14" s="147"/>
      <c r="C14" s="148"/>
      <c r="D14" s="148"/>
    </row>
    <row r="15" spans="2:4" ht="12.75">
      <c r="B15" s="149"/>
      <c r="C15" s="147"/>
      <c r="D15" s="147"/>
    </row>
    <row r="16" spans="2:4" ht="12.75">
      <c r="B16" s="150"/>
      <c r="C16" s="147"/>
      <c r="D16" s="147"/>
    </row>
    <row r="17" spans="2:4" ht="12.75">
      <c r="B17" s="149"/>
      <c r="C17" s="147"/>
      <c r="D17" s="147"/>
    </row>
    <row r="18" spans="2:4" ht="12.75">
      <c r="B18" s="150"/>
      <c r="C18" s="147"/>
      <c r="D18" s="147"/>
    </row>
    <row r="19" spans="2:4" ht="12.75">
      <c r="B19" s="149"/>
      <c r="C19" s="147"/>
      <c r="D19" s="147"/>
    </row>
    <row r="20" spans="2:4" ht="12.75">
      <c r="B20" s="150"/>
      <c r="C20" s="147"/>
      <c r="D20" s="147"/>
    </row>
    <row r="21" spans="2:4" ht="12.75">
      <c r="B21" s="149"/>
      <c r="C21" s="147"/>
      <c r="D21" s="147"/>
    </row>
    <row r="22" spans="2:4" ht="12.75">
      <c r="B22" s="150"/>
      <c r="C22" s="147"/>
      <c r="D22" s="147"/>
    </row>
  </sheetData>
  <sheetProtection/>
  <mergeCells count="13">
    <mergeCell ref="A10:J10"/>
    <mergeCell ref="A11:J11"/>
    <mergeCell ref="A12:J12"/>
    <mergeCell ref="B1:K1"/>
    <mergeCell ref="A3:J3"/>
    <mergeCell ref="A4:J4"/>
    <mergeCell ref="A5:J5"/>
    <mergeCell ref="A6:J6"/>
    <mergeCell ref="A13:J13"/>
    <mergeCell ref="A2:K2"/>
    <mergeCell ref="A7:J7"/>
    <mergeCell ref="A8:J8"/>
    <mergeCell ref="A9:J9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H37" sqref="H37"/>
    </sheetView>
  </sheetViews>
  <sheetFormatPr defaultColWidth="9.00390625" defaultRowHeight="12.75"/>
  <cols>
    <col min="6" max="6" width="22.125" style="0" customWidth="1"/>
    <col min="7" max="7" width="14.375" style="0" customWidth="1"/>
  </cols>
  <sheetData>
    <row r="2" spans="1:7" ht="15.75">
      <c r="A2" s="429" t="s">
        <v>132</v>
      </c>
      <c r="B2" s="429"/>
      <c r="C2" s="429"/>
      <c r="D2" s="429"/>
      <c r="E2" s="429"/>
      <c r="F2" s="429"/>
      <c r="G2" s="429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14"/>
      <c r="B4" s="426" t="s">
        <v>122</v>
      </c>
      <c r="C4" s="426"/>
      <c r="D4" s="426"/>
      <c r="E4" s="426"/>
      <c r="F4" s="426"/>
      <c r="G4" s="14"/>
    </row>
    <row r="5" spans="1:7" ht="12.75">
      <c r="A5" s="14">
        <v>1</v>
      </c>
      <c r="B5" s="426" t="s">
        <v>133</v>
      </c>
      <c r="C5" s="426"/>
      <c r="D5" s="426"/>
      <c r="E5" s="426"/>
      <c r="F5" s="426"/>
      <c r="G5" s="14"/>
    </row>
    <row r="6" spans="1:7" ht="12.75">
      <c r="A6" s="14">
        <v>2</v>
      </c>
      <c r="B6" s="426" t="s">
        <v>123</v>
      </c>
      <c r="C6" s="426"/>
      <c r="D6" s="426"/>
      <c r="E6" s="426"/>
      <c r="F6" s="426"/>
      <c r="G6" s="14"/>
    </row>
    <row r="7" spans="1:6" ht="12.75">
      <c r="A7" s="14">
        <v>3</v>
      </c>
      <c r="B7" s="426" t="s">
        <v>124</v>
      </c>
      <c r="C7" s="426"/>
      <c r="D7" s="426"/>
      <c r="E7" s="426"/>
      <c r="F7" s="426"/>
    </row>
    <row r="8" spans="1:6" ht="12.75">
      <c r="A8" s="14">
        <v>4</v>
      </c>
      <c r="B8" s="426" t="s">
        <v>192</v>
      </c>
      <c r="C8" s="426"/>
      <c r="D8" s="426"/>
      <c r="E8" s="426"/>
      <c r="F8" s="426"/>
    </row>
    <row r="9" spans="1:6" ht="12.75">
      <c r="A9" s="14">
        <v>6</v>
      </c>
      <c r="B9" s="426" t="s">
        <v>134</v>
      </c>
      <c r="C9" s="426"/>
      <c r="D9" s="426"/>
      <c r="E9" s="426"/>
      <c r="F9" s="426"/>
    </row>
    <row r="10" spans="1:6" ht="12.75">
      <c r="A10" s="14">
        <v>7</v>
      </c>
      <c r="B10" s="426" t="s">
        <v>135</v>
      </c>
      <c r="C10" s="426"/>
      <c r="D10" s="426"/>
      <c r="E10" s="426"/>
      <c r="F10" s="426"/>
    </row>
    <row r="11" spans="1:6" ht="12.75">
      <c r="A11" s="14">
        <v>8</v>
      </c>
      <c r="B11" s="426" t="s">
        <v>136</v>
      </c>
      <c r="C11" s="426"/>
      <c r="D11" s="426"/>
      <c r="E11" s="426"/>
      <c r="F11" s="426"/>
    </row>
    <row r="12" spans="1:6" ht="12.75">
      <c r="A12" s="14">
        <v>12</v>
      </c>
      <c r="B12" s="426" t="s">
        <v>137</v>
      </c>
      <c r="C12" s="426"/>
      <c r="D12" s="426"/>
      <c r="E12" s="426"/>
      <c r="F12" s="426"/>
    </row>
    <row r="13" spans="1:6" ht="12.75">
      <c r="A13" s="14">
        <v>9</v>
      </c>
      <c r="B13" s="426" t="s">
        <v>138</v>
      </c>
      <c r="C13" s="426"/>
      <c r="D13" s="426"/>
      <c r="E13" s="426"/>
      <c r="F13" s="426"/>
    </row>
    <row r="14" spans="1:6" ht="12.75">
      <c r="A14" s="14">
        <v>10</v>
      </c>
      <c r="B14" s="426" t="s">
        <v>139</v>
      </c>
      <c r="C14" s="426"/>
      <c r="D14" s="426"/>
      <c r="E14" s="426"/>
      <c r="F14" s="426"/>
    </row>
    <row r="15" spans="1:6" ht="12.75">
      <c r="A15" s="14">
        <v>11</v>
      </c>
      <c r="B15" s="426" t="s">
        <v>140</v>
      </c>
      <c r="C15" s="426"/>
      <c r="D15" s="426"/>
      <c r="E15" s="426"/>
      <c r="F15" s="426"/>
    </row>
    <row r="16" spans="1:6" ht="12.75">
      <c r="A16" s="14">
        <v>13</v>
      </c>
      <c r="B16" s="426" t="s">
        <v>142</v>
      </c>
      <c r="C16" s="426"/>
      <c r="D16" s="426"/>
      <c r="E16" s="426"/>
      <c r="F16" s="426"/>
    </row>
    <row r="17" spans="1:7" ht="12.75">
      <c r="A17" s="14">
        <v>14</v>
      </c>
      <c r="B17" s="426" t="s">
        <v>143</v>
      </c>
      <c r="C17" s="428"/>
      <c r="D17" s="428"/>
      <c r="E17" s="428"/>
      <c r="F17" s="428"/>
      <c r="G17" s="428"/>
    </row>
    <row r="18" spans="1:6" ht="12.75">
      <c r="A18" s="14">
        <v>5</v>
      </c>
      <c r="B18" s="426" t="s">
        <v>141</v>
      </c>
      <c r="C18" s="426"/>
      <c r="D18" s="426"/>
      <c r="E18" s="426"/>
      <c r="F18" s="426"/>
    </row>
    <row r="19" spans="2:6" ht="12.75">
      <c r="B19" s="426" t="s">
        <v>126</v>
      </c>
      <c r="C19" s="426"/>
      <c r="D19" s="426"/>
      <c r="E19" s="426"/>
      <c r="F19" s="426"/>
    </row>
    <row r="20" spans="1:6" ht="12.75">
      <c r="A20" s="14">
        <v>15</v>
      </c>
      <c r="B20" s="426" t="s">
        <v>125</v>
      </c>
      <c r="C20" s="426"/>
      <c r="D20" s="426"/>
      <c r="E20" s="426"/>
      <c r="F20" s="426"/>
    </row>
    <row r="21" spans="1:6" ht="12.75">
      <c r="A21" s="14">
        <v>16</v>
      </c>
      <c r="B21" s="426" t="s">
        <v>144</v>
      </c>
      <c r="C21" s="426"/>
      <c r="D21" s="426"/>
      <c r="E21" s="426"/>
      <c r="F21" s="426"/>
    </row>
    <row r="22" spans="2:6" ht="12.75">
      <c r="B22" s="426" t="s">
        <v>127</v>
      </c>
      <c r="C22" s="426"/>
      <c r="D22" s="426"/>
      <c r="E22" s="426"/>
      <c r="F22" s="426"/>
    </row>
    <row r="23" spans="1:6" ht="12.75">
      <c r="A23" s="14">
        <v>17</v>
      </c>
      <c r="B23" s="426" t="s">
        <v>128</v>
      </c>
      <c r="C23" s="426"/>
      <c r="D23" s="426"/>
      <c r="E23" s="426"/>
      <c r="F23" s="426"/>
    </row>
    <row r="24" spans="1:6" ht="12.75">
      <c r="A24" s="14">
        <v>18</v>
      </c>
      <c r="B24" s="129" t="s">
        <v>221</v>
      </c>
      <c r="C24" s="129"/>
      <c r="D24" s="129"/>
      <c r="E24" s="129"/>
      <c r="F24" s="129"/>
    </row>
    <row r="25" spans="1:6" ht="12.75">
      <c r="A25" s="14">
        <v>19</v>
      </c>
      <c r="B25" s="128" t="s">
        <v>222</v>
      </c>
      <c r="C25" s="128"/>
      <c r="D25" s="128"/>
      <c r="E25" s="128"/>
      <c r="F25" s="128"/>
    </row>
    <row r="26" spans="2:6" ht="12.75">
      <c r="B26" s="427" t="s">
        <v>129</v>
      </c>
      <c r="C26" s="427"/>
      <c r="D26" s="427"/>
      <c r="E26" s="427"/>
      <c r="F26" s="427"/>
    </row>
    <row r="27" spans="1:6" ht="12.75">
      <c r="A27" s="14">
        <v>20</v>
      </c>
      <c r="B27" s="427" t="s">
        <v>130</v>
      </c>
      <c r="C27" s="427"/>
      <c r="D27" s="427"/>
      <c r="E27" s="427"/>
      <c r="F27" s="427"/>
    </row>
    <row r="28" spans="1:6" ht="12.75">
      <c r="A28" s="14">
        <v>21</v>
      </c>
      <c r="B28" s="427" t="s">
        <v>131</v>
      </c>
      <c r="C28" s="427"/>
      <c r="D28" s="427"/>
      <c r="E28" s="427"/>
      <c r="F28" s="427"/>
    </row>
  </sheetData>
  <sheetProtection/>
  <mergeCells count="24">
    <mergeCell ref="A2:G2"/>
    <mergeCell ref="B4:F4"/>
    <mergeCell ref="B5:F5"/>
    <mergeCell ref="B6:F6"/>
    <mergeCell ref="B9:F9"/>
    <mergeCell ref="B10:F10"/>
    <mergeCell ref="B12:F12"/>
    <mergeCell ref="B16:F16"/>
    <mergeCell ref="B7:F7"/>
    <mergeCell ref="B8:F8"/>
    <mergeCell ref="B18:F18"/>
    <mergeCell ref="B17:G17"/>
    <mergeCell ref="B11:F11"/>
    <mergeCell ref="B13:F13"/>
    <mergeCell ref="B14:F14"/>
    <mergeCell ref="B15:F15"/>
    <mergeCell ref="B19:F19"/>
    <mergeCell ref="B20:F20"/>
    <mergeCell ref="B21:F21"/>
    <mergeCell ref="B26:F26"/>
    <mergeCell ref="B27:F27"/>
    <mergeCell ref="B28:F28"/>
    <mergeCell ref="B22:F22"/>
    <mergeCell ref="B23:F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28"/>
  <sheetViews>
    <sheetView zoomScalePageLayoutView="0" workbookViewId="0" topLeftCell="A1">
      <selection activeCell="AG5" sqref="AG5"/>
    </sheetView>
  </sheetViews>
  <sheetFormatPr defaultColWidth="2.75390625" defaultRowHeight="12.75"/>
  <cols>
    <col min="1" max="1" width="3.00390625" style="75" customWidth="1"/>
    <col min="2" max="52" width="2.25390625" style="75" customWidth="1"/>
    <col min="53" max="53" width="2.625" style="75" customWidth="1"/>
    <col min="54" max="54" width="5.25390625" style="75" customWidth="1"/>
    <col min="55" max="55" width="2.75390625" style="75" customWidth="1"/>
    <col min="56" max="56" width="5.00390625" style="75" customWidth="1"/>
    <col min="57" max="57" width="3.25390625" style="75" customWidth="1"/>
    <col min="58" max="58" width="5.125" style="75" customWidth="1"/>
    <col min="59" max="59" width="4.75390625" style="75" customWidth="1"/>
    <col min="60" max="60" width="5.25390625" style="75" customWidth="1"/>
    <col min="61" max="61" width="5.00390625" style="75" customWidth="1"/>
    <col min="62" max="62" width="4.625" style="75" customWidth="1"/>
    <col min="63" max="63" width="5.125" style="75" customWidth="1"/>
    <col min="64" max="64" width="5.375" style="75" customWidth="1"/>
    <col min="65" max="65" width="5.75390625" style="75" customWidth="1"/>
    <col min="66" max="66" width="4.00390625" style="75" customWidth="1"/>
    <col min="67" max="67" width="3.25390625" style="75" customWidth="1"/>
    <col min="68" max="68" width="4.00390625" style="75" customWidth="1"/>
    <col min="69" max="127" width="2.75390625" style="75" customWidth="1"/>
    <col min="128" max="132" width="2.75390625" style="76" customWidth="1"/>
    <col min="133" max="16384" width="2.75390625" style="75" customWidth="1"/>
  </cols>
  <sheetData>
    <row r="1" spans="32:132" s="52" customFormat="1" ht="15.75">
      <c r="AF1" s="494" t="s">
        <v>165</v>
      </c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56"/>
      <c r="BH1" s="56"/>
      <c r="BI1" s="56"/>
      <c r="BJ1" s="56"/>
      <c r="BK1" s="56"/>
      <c r="BL1" s="56"/>
      <c r="BM1" s="56"/>
      <c r="BN1" s="56"/>
      <c r="BO1" s="56"/>
      <c r="BP1" s="56"/>
      <c r="DV1" s="53"/>
      <c r="DW1" s="53"/>
      <c r="DX1" s="53"/>
      <c r="DY1" s="53"/>
      <c r="DZ1" s="53"/>
      <c r="EA1" s="53"/>
      <c r="EB1" s="53"/>
    </row>
    <row r="2" spans="5:132" s="52" customFormat="1" ht="13.5" customHeight="1">
      <c r="E2" s="496" t="s">
        <v>201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Z2" s="497" t="s">
        <v>166</v>
      </c>
      <c r="AA2" s="497"/>
      <c r="AB2" s="497"/>
      <c r="AC2" s="497"/>
      <c r="AD2" s="497"/>
      <c r="AE2" s="497"/>
      <c r="AF2" s="497"/>
      <c r="AG2" s="498" t="s">
        <v>202</v>
      </c>
      <c r="AH2" s="498"/>
      <c r="AI2" s="498"/>
      <c r="AJ2" s="498"/>
      <c r="AK2" s="498"/>
      <c r="AL2" s="58"/>
      <c r="AM2" s="499" t="s">
        <v>184</v>
      </c>
      <c r="AN2" s="499"/>
      <c r="AO2" s="499"/>
      <c r="AP2" s="499"/>
      <c r="AQ2" s="499"/>
      <c r="AR2" s="499"/>
      <c r="AS2" s="499"/>
      <c r="AT2" s="499"/>
      <c r="AU2" s="499"/>
      <c r="AV2" s="499"/>
      <c r="AW2" s="499"/>
      <c r="AX2" s="499"/>
      <c r="AY2" s="499"/>
      <c r="AZ2" s="499"/>
      <c r="BA2" s="499"/>
      <c r="BB2" s="499"/>
      <c r="BC2" s="499"/>
      <c r="BD2" s="57" t="s">
        <v>146</v>
      </c>
      <c r="BE2" s="59"/>
      <c r="BF2" s="59"/>
      <c r="BG2" s="59"/>
      <c r="BH2" s="507" t="s">
        <v>289</v>
      </c>
      <c r="BI2" s="507"/>
      <c r="BJ2" s="507"/>
      <c r="BK2" s="507"/>
      <c r="BL2" s="60"/>
      <c r="BO2" s="61"/>
      <c r="BP2" s="61"/>
      <c r="DV2" s="53"/>
      <c r="DW2" s="53"/>
      <c r="DX2" s="53"/>
      <c r="DY2" s="53"/>
      <c r="DZ2" s="53"/>
      <c r="EA2" s="53"/>
      <c r="EB2" s="53"/>
    </row>
    <row r="3" spans="5:132" s="52" customFormat="1" ht="23.25" customHeight="1">
      <c r="E3" s="512" t="s">
        <v>185</v>
      </c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62"/>
      <c r="R3" s="62"/>
      <c r="S3" s="63"/>
      <c r="Y3" s="89"/>
      <c r="Z3" s="510" t="s">
        <v>186</v>
      </c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M3" s="506" t="s">
        <v>214</v>
      </c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64" t="s">
        <v>148</v>
      </c>
      <c r="BE3" s="54"/>
      <c r="BF3" s="54"/>
      <c r="BG3" s="55"/>
      <c r="BH3" s="508" t="s">
        <v>227</v>
      </c>
      <c r="BI3" s="509"/>
      <c r="BJ3" s="509"/>
      <c r="BK3" s="509"/>
      <c r="BL3" s="55"/>
      <c r="DV3" s="53"/>
      <c r="DW3" s="53"/>
      <c r="DX3" s="53"/>
      <c r="DY3" s="53"/>
      <c r="DZ3" s="53"/>
      <c r="EA3" s="53"/>
      <c r="EB3" s="53"/>
    </row>
    <row r="4" spans="5:132" s="52" customFormat="1" ht="13.5"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65"/>
      <c r="R4" s="65"/>
      <c r="S4" s="65"/>
      <c r="T4" s="65"/>
      <c r="U4" s="65"/>
      <c r="V4" s="65"/>
      <c r="W4" s="65"/>
      <c r="X4" s="65"/>
      <c r="Y4" s="65"/>
      <c r="Z4" s="503" t="s">
        <v>167</v>
      </c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66"/>
      <c r="AM4" s="92" t="s">
        <v>168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06" t="s">
        <v>331</v>
      </c>
      <c r="BE4" s="428"/>
      <c r="BF4" s="428"/>
      <c r="BG4" s="428"/>
      <c r="BH4" s="428"/>
      <c r="BI4" s="428"/>
      <c r="BJ4" s="428"/>
      <c r="BK4" s="428"/>
      <c r="BL4" s="59"/>
      <c r="BM4" s="59"/>
      <c r="BN4" s="59"/>
      <c r="BO4" s="59"/>
      <c r="BP4" s="59"/>
      <c r="DV4" s="53"/>
      <c r="DW4" s="53"/>
      <c r="DX4" s="53"/>
      <c r="DY4" s="53"/>
      <c r="DZ4" s="53"/>
      <c r="EA4" s="53"/>
      <c r="EB4" s="53"/>
    </row>
    <row r="5" spans="5:132" s="52" customFormat="1" ht="13.5">
      <c r="E5" s="93" t="s">
        <v>332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65"/>
      <c r="R5" s="65"/>
      <c r="S5" s="65"/>
      <c r="T5" s="65"/>
      <c r="U5" s="65"/>
      <c r="V5" s="65"/>
      <c r="W5" s="65"/>
      <c r="X5" s="65"/>
      <c r="Y5" s="65"/>
      <c r="Z5" s="61" t="s">
        <v>0</v>
      </c>
      <c r="AA5" s="67"/>
      <c r="AB5" s="67"/>
      <c r="AC5" s="67"/>
      <c r="AD5" s="67"/>
      <c r="AE5" s="67"/>
      <c r="AH5" s="68"/>
      <c r="AI5" s="68"/>
      <c r="AJ5" s="68"/>
      <c r="AK5" s="68"/>
      <c r="AL5" s="68"/>
      <c r="AM5" s="504" t="s">
        <v>182</v>
      </c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68"/>
      <c r="BD5" s="69" t="s">
        <v>265</v>
      </c>
      <c r="BE5" s="68"/>
      <c r="BF5" s="68"/>
      <c r="BG5" s="68"/>
      <c r="BI5" s="90"/>
      <c r="BJ5" s="91"/>
      <c r="BK5" s="65"/>
      <c r="BL5" s="65"/>
      <c r="BP5" s="65"/>
      <c r="DV5" s="53"/>
      <c r="DW5" s="53"/>
      <c r="DX5" s="53"/>
      <c r="DY5" s="53"/>
      <c r="DZ5" s="53"/>
      <c r="EA5" s="53"/>
      <c r="EB5" s="53"/>
    </row>
    <row r="6" spans="1:132" s="72" customFormat="1" ht="12.75">
      <c r="A6" s="70" t="s">
        <v>112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DX6" s="73"/>
      <c r="DY6" s="73"/>
      <c r="DZ6" s="73"/>
      <c r="EA6" s="73"/>
      <c r="EB6" s="73"/>
    </row>
    <row r="7" spans="1:69" ht="12.75">
      <c r="A7" s="505" t="s">
        <v>215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 t="s">
        <v>169</v>
      </c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74"/>
    </row>
    <row r="8" spans="6:7" ht="12" customHeight="1" hidden="1">
      <c r="F8" s="77"/>
      <c r="G8" s="78"/>
    </row>
    <row r="9" spans="6:7" ht="12" customHeight="1" hidden="1">
      <c r="F9" s="77"/>
      <c r="G9" s="78"/>
    </row>
    <row r="10" spans="1:64" s="319" customFormat="1" ht="33" customHeight="1">
      <c r="A10" s="489" t="s">
        <v>1</v>
      </c>
      <c r="B10" s="481" t="s">
        <v>2</v>
      </c>
      <c r="C10" s="492"/>
      <c r="D10" s="492"/>
      <c r="E10" s="493"/>
      <c r="F10" s="455" t="s">
        <v>3</v>
      </c>
      <c r="G10" s="479" t="s">
        <v>4</v>
      </c>
      <c r="H10" s="479"/>
      <c r="I10" s="479"/>
      <c r="J10" s="455" t="s">
        <v>5</v>
      </c>
      <c r="K10" s="479" t="s">
        <v>6</v>
      </c>
      <c r="L10" s="479"/>
      <c r="M10" s="479"/>
      <c r="N10" s="455" t="s">
        <v>7</v>
      </c>
      <c r="O10" s="479" t="s">
        <v>8</v>
      </c>
      <c r="P10" s="479"/>
      <c r="Q10" s="479"/>
      <c r="R10" s="479"/>
      <c r="S10" s="455" t="s">
        <v>9</v>
      </c>
      <c r="T10" s="479" t="s">
        <v>10</v>
      </c>
      <c r="U10" s="479"/>
      <c r="V10" s="479"/>
      <c r="W10" s="455" t="s">
        <v>11</v>
      </c>
      <c r="X10" s="479" t="s">
        <v>12</v>
      </c>
      <c r="Y10" s="479"/>
      <c r="Z10" s="479"/>
      <c r="AA10" s="455" t="s">
        <v>13</v>
      </c>
      <c r="AB10" s="479" t="s">
        <v>14</v>
      </c>
      <c r="AC10" s="479"/>
      <c r="AD10" s="479"/>
      <c r="AE10" s="479"/>
      <c r="AF10" s="455" t="s">
        <v>15</v>
      </c>
      <c r="AG10" s="479" t="s">
        <v>16</v>
      </c>
      <c r="AH10" s="479"/>
      <c r="AI10" s="479"/>
      <c r="AJ10" s="455" t="s">
        <v>17</v>
      </c>
      <c r="AK10" s="481" t="s">
        <v>18</v>
      </c>
      <c r="AL10" s="482"/>
      <c r="AM10" s="482"/>
      <c r="AN10" s="485"/>
      <c r="AO10" s="479" t="s">
        <v>19</v>
      </c>
      <c r="AP10" s="479"/>
      <c r="AQ10" s="479"/>
      <c r="AR10" s="479"/>
      <c r="AS10" s="455" t="s">
        <v>20</v>
      </c>
      <c r="AT10" s="481" t="s">
        <v>21</v>
      </c>
      <c r="AU10" s="482"/>
      <c r="AV10" s="482"/>
      <c r="AW10" s="455" t="s">
        <v>22</v>
      </c>
      <c r="AX10" s="481" t="s">
        <v>23</v>
      </c>
      <c r="AY10" s="482"/>
      <c r="AZ10" s="482"/>
      <c r="BA10" s="482"/>
      <c r="BB10" s="483" t="s">
        <v>1</v>
      </c>
      <c r="BC10" s="468" t="s">
        <v>307</v>
      </c>
      <c r="BD10" s="469"/>
      <c r="BE10" s="469"/>
      <c r="BF10" s="470"/>
      <c r="BG10" s="474" t="s">
        <v>308</v>
      </c>
      <c r="BH10" s="474"/>
      <c r="BI10" s="474"/>
      <c r="BJ10" s="475"/>
      <c r="BK10" s="476" t="s">
        <v>309</v>
      </c>
      <c r="BL10" s="476" t="s">
        <v>310</v>
      </c>
    </row>
    <row r="11" spans="1:74" s="319" customFormat="1" ht="93.75" customHeight="1">
      <c r="A11" s="490"/>
      <c r="B11" s="455" t="s">
        <v>26</v>
      </c>
      <c r="C11" s="455" t="s">
        <v>27</v>
      </c>
      <c r="D11" s="455" t="s">
        <v>28</v>
      </c>
      <c r="E11" s="455" t="s">
        <v>29</v>
      </c>
      <c r="F11" s="480"/>
      <c r="G11" s="455" t="s">
        <v>30</v>
      </c>
      <c r="H11" s="455" t="s">
        <v>31</v>
      </c>
      <c r="I11" s="455" t="s">
        <v>32</v>
      </c>
      <c r="J11" s="480"/>
      <c r="K11" s="455" t="s">
        <v>33</v>
      </c>
      <c r="L11" s="455" t="s">
        <v>34</v>
      </c>
      <c r="M11" s="455" t="s">
        <v>35</v>
      </c>
      <c r="N11" s="480"/>
      <c r="O11" s="455" t="s">
        <v>26</v>
      </c>
      <c r="P11" s="455" t="s">
        <v>27</v>
      </c>
      <c r="Q11" s="455" t="s">
        <v>28</v>
      </c>
      <c r="R11" s="455" t="s">
        <v>29</v>
      </c>
      <c r="S11" s="480"/>
      <c r="T11" s="455" t="s">
        <v>36</v>
      </c>
      <c r="U11" s="455" t="s">
        <v>37</v>
      </c>
      <c r="V11" s="455" t="s">
        <v>38</v>
      </c>
      <c r="W11" s="480"/>
      <c r="X11" s="455" t="s">
        <v>39</v>
      </c>
      <c r="Y11" s="455" t="s">
        <v>40</v>
      </c>
      <c r="Z11" s="455" t="s">
        <v>41</v>
      </c>
      <c r="AA11" s="480"/>
      <c r="AB11" s="455" t="s">
        <v>39</v>
      </c>
      <c r="AC11" s="455" t="s">
        <v>40</v>
      </c>
      <c r="AD11" s="455" t="s">
        <v>41</v>
      </c>
      <c r="AE11" s="455" t="s">
        <v>42</v>
      </c>
      <c r="AF11" s="480"/>
      <c r="AG11" s="455" t="s">
        <v>30</v>
      </c>
      <c r="AH11" s="455" t="s">
        <v>31</v>
      </c>
      <c r="AI11" s="455" t="s">
        <v>32</v>
      </c>
      <c r="AJ11" s="480"/>
      <c r="AK11" s="455" t="s">
        <v>43</v>
      </c>
      <c r="AL11" s="455" t="s">
        <v>44</v>
      </c>
      <c r="AM11" s="455" t="s">
        <v>45</v>
      </c>
      <c r="AN11" s="455" t="s">
        <v>46</v>
      </c>
      <c r="AO11" s="455" t="s">
        <v>26</v>
      </c>
      <c r="AP11" s="455" t="s">
        <v>27</v>
      </c>
      <c r="AQ11" s="455" t="s">
        <v>28</v>
      </c>
      <c r="AR11" s="455" t="s">
        <v>29</v>
      </c>
      <c r="AS11" s="480"/>
      <c r="AT11" s="455" t="s">
        <v>30</v>
      </c>
      <c r="AU11" s="455" t="s">
        <v>31</v>
      </c>
      <c r="AV11" s="455" t="s">
        <v>32</v>
      </c>
      <c r="AW11" s="480"/>
      <c r="AX11" s="455" t="s">
        <v>170</v>
      </c>
      <c r="AY11" s="455" t="s">
        <v>171</v>
      </c>
      <c r="AZ11" s="455" t="s">
        <v>172</v>
      </c>
      <c r="BA11" s="455" t="s">
        <v>173</v>
      </c>
      <c r="BB11" s="484"/>
      <c r="BC11" s="471"/>
      <c r="BD11" s="472"/>
      <c r="BE11" s="472"/>
      <c r="BF11" s="473"/>
      <c r="BG11" s="457" t="s">
        <v>119</v>
      </c>
      <c r="BH11" s="460" t="s">
        <v>174</v>
      </c>
      <c r="BI11" s="460" t="s">
        <v>175</v>
      </c>
      <c r="BJ11" s="463" t="s">
        <v>311</v>
      </c>
      <c r="BK11" s="477"/>
      <c r="BL11" s="477"/>
      <c r="BN11" s="320"/>
      <c r="BO11" s="320"/>
      <c r="BP11" s="320"/>
      <c r="BQ11" s="320"/>
      <c r="BR11" s="320"/>
      <c r="BS11" s="320"/>
      <c r="BT11" s="320"/>
      <c r="BU11" s="320"/>
      <c r="BV11" s="320"/>
    </row>
    <row r="12" spans="1:74" s="319" customFormat="1" ht="33" customHeight="1">
      <c r="A12" s="490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84"/>
      <c r="BC12" s="464" t="s">
        <v>47</v>
      </c>
      <c r="BD12" s="465"/>
      <c r="BE12" s="318" t="s">
        <v>48</v>
      </c>
      <c r="BF12" s="318" t="s">
        <v>49</v>
      </c>
      <c r="BG12" s="458"/>
      <c r="BH12" s="461"/>
      <c r="BI12" s="461"/>
      <c r="BJ12" s="463"/>
      <c r="BK12" s="477"/>
      <c r="BL12" s="477"/>
      <c r="BN12" s="320"/>
      <c r="BO12" s="320"/>
      <c r="BP12" s="320"/>
      <c r="BQ12" s="320"/>
      <c r="BR12" s="320"/>
      <c r="BS12" s="320"/>
      <c r="BT12" s="320"/>
      <c r="BU12" s="320"/>
      <c r="BV12" s="320"/>
    </row>
    <row r="13" spans="1:64" s="323" customFormat="1" ht="14.25" customHeight="1">
      <c r="A13" s="491"/>
      <c r="B13" s="321">
        <v>1</v>
      </c>
      <c r="C13" s="321">
        <v>2</v>
      </c>
      <c r="D13" s="321">
        <v>3</v>
      </c>
      <c r="E13" s="321">
        <v>4</v>
      </c>
      <c r="F13" s="321">
        <v>5</v>
      </c>
      <c r="G13" s="321">
        <v>6</v>
      </c>
      <c r="H13" s="321">
        <v>7</v>
      </c>
      <c r="I13" s="321">
        <v>8</v>
      </c>
      <c r="J13" s="321">
        <v>9</v>
      </c>
      <c r="K13" s="321">
        <v>10</v>
      </c>
      <c r="L13" s="321">
        <v>11</v>
      </c>
      <c r="M13" s="321">
        <v>12</v>
      </c>
      <c r="N13" s="321">
        <v>13</v>
      </c>
      <c r="O13" s="321">
        <v>14</v>
      </c>
      <c r="P13" s="321">
        <v>15</v>
      </c>
      <c r="Q13" s="321">
        <v>16</v>
      </c>
      <c r="R13" s="321">
        <v>17</v>
      </c>
      <c r="S13" s="321">
        <v>18</v>
      </c>
      <c r="T13" s="321">
        <v>19</v>
      </c>
      <c r="U13" s="321">
        <v>20</v>
      </c>
      <c r="V13" s="321">
        <v>21</v>
      </c>
      <c r="W13" s="321">
        <v>22</v>
      </c>
      <c r="X13" s="321">
        <v>23</v>
      </c>
      <c r="Y13" s="321">
        <v>24</v>
      </c>
      <c r="Z13" s="321">
        <v>25</v>
      </c>
      <c r="AA13" s="321">
        <v>26</v>
      </c>
      <c r="AB13" s="321">
        <v>27</v>
      </c>
      <c r="AC13" s="321">
        <v>28</v>
      </c>
      <c r="AD13" s="321">
        <v>29</v>
      </c>
      <c r="AE13" s="321">
        <v>30</v>
      </c>
      <c r="AF13" s="321">
        <v>31</v>
      </c>
      <c r="AG13" s="321">
        <v>32</v>
      </c>
      <c r="AH13" s="321">
        <v>33</v>
      </c>
      <c r="AI13" s="321">
        <v>34</v>
      </c>
      <c r="AJ13" s="321">
        <v>35</v>
      </c>
      <c r="AK13" s="321">
        <v>36</v>
      </c>
      <c r="AL13" s="321">
        <v>37</v>
      </c>
      <c r="AM13" s="321">
        <v>38</v>
      </c>
      <c r="AN13" s="321">
        <v>39</v>
      </c>
      <c r="AO13" s="321">
        <v>40</v>
      </c>
      <c r="AP13" s="321">
        <v>41</v>
      </c>
      <c r="AQ13" s="321">
        <v>42</v>
      </c>
      <c r="AR13" s="321">
        <v>43</v>
      </c>
      <c r="AS13" s="321">
        <v>44</v>
      </c>
      <c r="AT13" s="321">
        <v>45</v>
      </c>
      <c r="AU13" s="321">
        <v>46</v>
      </c>
      <c r="AV13" s="321">
        <v>47</v>
      </c>
      <c r="AW13" s="321">
        <v>48</v>
      </c>
      <c r="AX13" s="321">
        <v>49</v>
      </c>
      <c r="AY13" s="321">
        <v>50</v>
      </c>
      <c r="AZ13" s="321">
        <v>51</v>
      </c>
      <c r="BA13" s="322">
        <v>52</v>
      </c>
      <c r="BB13" s="484"/>
      <c r="BC13" s="466" t="s">
        <v>176</v>
      </c>
      <c r="BD13" s="467"/>
      <c r="BE13" s="321" t="s">
        <v>51</v>
      </c>
      <c r="BF13" s="321" t="s">
        <v>51</v>
      </c>
      <c r="BG13" s="459"/>
      <c r="BH13" s="462"/>
      <c r="BI13" s="462"/>
      <c r="BJ13" s="463"/>
      <c r="BK13" s="478"/>
      <c r="BL13" s="478"/>
    </row>
    <row r="14" spans="1:128" s="308" customFormat="1" ht="12.75">
      <c r="A14" s="430" t="s">
        <v>312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 t="s">
        <v>303</v>
      </c>
      <c r="L14" s="439" t="s">
        <v>303</v>
      </c>
      <c r="M14" s="439"/>
      <c r="N14" s="439"/>
      <c r="O14" s="439"/>
      <c r="P14" s="439"/>
      <c r="Q14" s="439"/>
      <c r="R14" s="439"/>
      <c r="S14" s="439" t="s">
        <v>53</v>
      </c>
      <c r="T14" s="439" t="s">
        <v>53</v>
      </c>
      <c r="U14" s="439"/>
      <c r="V14" s="439"/>
      <c r="W14" s="439"/>
      <c r="X14" s="439"/>
      <c r="Y14" s="439"/>
      <c r="Z14" s="439"/>
      <c r="AA14" s="439"/>
      <c r="AB14" s="439"/>
      <c r="AC14" s="439"/>
      <c r="AD14" s="439" t="s">
        <v>54</v>
      </c>
      <c r="AE14" s="439" t="s">
        <v>54</v>
      </c>
      <c r="AF14" s="439" t="s">
        <v>54</v>
      </c>
      <c r="AG14" s="439" t="s">
        <v>303</v>
      </c>
      <c r="AH14" s="439" t="s">
        <v>303</v>
      </c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 t="s">
        <v>53</v>
      </c>
      <c r="AT14" s="439" t="s">
        <v>53</v>
      </c>
      <c r="AU14" s="439" t="s">
        <v>53</v>
      </c>
      <c r="AV14" s="439" t="s">
        <v>53</v>
      </c>
      <c r="AW14" s="439" t="s">
        <v>53</v>
      </c>
      <c r="AX14" s="439" t="s">
        <v>53</v>
      </c>
      <c r="AY14" s="439" t="s">
        <v>53</v>
      </c>
      <c r="AZ14" s="439" t="s">
        <v>53</v>
      </c>
      <c r="BA14" s="439" t="s">
        <v>53</v>
      </c>
      <c r="BB14" s="430" t="s">
        <v>312</v>
      </c>
      <c r="BC14" s="448">
        <f>BE14+BF14</f>
        <v>160</v>
      </c>
      <c r="BD14" s="449"/>
      <c r="BE14" s="438">
        <v>80</v>
      </c>
      <c r="BF14" s="438">
        <v>80</v>
      </c>
      <c r="BG14" s="430">
        <v>108</v>
      </c>
      <c r="BH14" s="430">
        <v>0</v>
      </c>
      <c r="BI14" s="430">
        <v>0</v>
      </c>
      <c r="BJ14" s="430">
        <v>0</v>
      </c>
      <c r="BK14" s="430">
        <v>0</v>
      </c>
      <c r="BL14" s="432">
        <f>SUM(BE14:BK15)</f>
        <v>268</v>
      </c>
      <c r="BM14" s="317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17"/>
      <c r="DT14" s="310"/>
      <c r="DU14" s="310"/>
      <c r="DV14" s="310"/>
      <c r="DW14" s="310"/>
      <c r="DX14" s="310"/>
    </row>
    <row r="15" spans="1:128" s="308" customFormat="1" ht="6" customHeight="1">
      <c r="A15" s="431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31"/>
      <c r="BC15" s="450"/>
      <c r="BD15" s="451"/>
      <c r="BE15" s="431"/>
      <c r="BF15" s="431"/>
      <c r="BG15" s="431"/>
      <c r="BH15" s="431"/>
      <c r="BI15" s="431"/>
      <c r="BJ15" s="431"/>
      <c r="BK15" s="431"/>
      <c r="BL15" s="433"/>
      <c r="BM15" s="317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17"/>
      <c r="DT15" s="310"/>
      <c r="DU15" s="310"/>
      <c r="DV15" s="310"/>
      <c r="DW15" s="310"/>
      <c r="DX15" s="310"/>
    </row>
    <row r="16" spans="1:128" s="308" customFormat="1" ht="12.75" customHeight="1">
      <c r="A16" s="430" t="s">
        <v>313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 t="s">
        <v>303</v>
      </c>
      <c r="L16" s="439" t="s">
        <v>303</v>
      </c>
      <c r="M16" s="439" t="s">
        <v>54</v>
      </c>
      <c r="N16" s="439" t="s">
        <v>54</v>
      </c>
      <c r="O16" s="439"/>
      <c r="P16" s="439"/>
      <c r="Q16" s="439"/>
      <c r="R16" s="439"/>
      <c r="S16" s="439" t="s">
        <v>53</v>
      </c>
      <c r="T16" s="439" t="s">
        <v>53</v>
      </c>
      <c r="U16" s="439"/>
      <c r="V16" s="439"/>
      <c r="W16" s="439"/>
      <c r="X16" s="439"/>
      <c r="Y16" s="439"/>
      <c r="Z16" s="452"/>
      <c r="AA16" s="439"/>
      <c r="AB16" s="439"/>
      <c r="AC16" s="439" t="s">
        <v>56</v>
      </c>
      <c r="AD16" s="439" t="s">
        <v>56</v>
      </c>
      <c r="AE16" s="439" t="s">
        <v>56</v>
      </c>
      <c r="AF16" s="439" t="s">
        <v>56</v>
      </c>
      <c r="AG16" s="439" t="s">
        <v>303</v>
      </c>
      <c r="AH16" s="439" t="s">
        <v>303</v>
      </c>
      <c r="AI16" s="439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 t="s">
        <v>53</v>
      </c>
      <c r="AT16" s="445" t="s">
        <v>53</v>
      </c>
      <c r="AU16" s="439" t="s">
        <v>53</v>
      </c>
      <c r="AV16" s="439" t="s">
        <v>53</v>
      </c>
      <c r="AW16" s="439" t="s">
        <v>53</v>
      </c>
      <c r="AX16" s="439" t="s">
        <v>53</v>
      </c>
      <c r="AY16" s="439" t="s">
        <v>53</v>
      </c>
      <c r="AZ16" s="439" t="s">
        <v>53</v>
      </c>
      <c r="BA16" s="439" t="s">
        <v>53</v>
      </c>
      <c r="BB16" s="430" t="s">
        <v>313</v>
      </c>
      <c r="BC16" s="448">
        <f>BE16+BF16</f>
        <v>160</v>
      </c>
      <c r="BD16" s="449"/>
      <c r="BE16" s="438">
        <v>80</v>
      </c>
      <c r="BF16" s="438">
        <v>80</v>
      </c>
      <c r="BG16" s="430">
        <v>72</v>
      </c>
      <c r="BH16" s="430">
        <v>144</v>
      </c>
      <c r="BI16" s="430">
        <v>0</v>
      </c>
      <c r="BJ16" s="430">
        <v>0</v>
      </c>
      <c r="BK16" s="430">
        <v>0</v>
      </c>
      <c r="BL16" s="432">
        <f>SUM(BE16:BK17)</f>
        <v>376</v>
      </c>
      <c r="BM16" s="317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17"/>
      <c r="DT16" s="310"/>
      <c r="DU16" s="310"/>
      <c r="DV16" s="310"/>
      <c r="DW16" s="310"/>
      <c r="DX16" s="310"/>
    </row>
    <row r="17" spans="1:128" s="308" customFormat="1" ht="6" customHeight="1">
      <c r="A17" s="431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53"/>
      <c r="AA17" s="443"/>
      <c r="AB17" s="443"/>
      <c r="AC17" s="443"/>
      <c r="AD17" s="443"/>
      <c r="AE17" s="443"/>
      <c r="AF17" s="443"/>
      <c r="AG17" s="443"/>
      <c r="AH17" s="443"/>
      <c r="AI17" s="443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43"/>
      <c r="AV17" s="443"/>
      <c r="AW17" s="443"/>
      <c r="AX17" s="443"/>
      <c r="AY17" s="443"/>
      <c r="AZ17" s="443"/>
      <c r="BA17" s="443"/>
      <c r="BB17" s="431"/>
      <c r="BC17" s="450"/>
      <c r="BD17" s="451"/>
      <c r="BE17" s="431"/>
      <c r="BF17" s="431"/>
      <c r="BG17" s="431"/>
      <c r="BH17" s="431"/>
      <c r="BI17" s="431"/>
      <c r="BJ17" s="431"/>
      <c r="BK17" s="431"/>
      <c r="BL17" s="433"/>
      <c r="BM17" s="317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17"/>
      <c r="DT17" s="310"/>
      <c r="DU17" s="310"/>
      <c r="DV17" s="310"/>
      <c r="DW17" s="310"/>
      <c r="DX17" s="310"/>
    </row>
    <row r="18" spans="1:128" s="308" customFormat="1" ht="12.75" customHeight="1">
      <c r="A18" s="447" t="s">
        <v>55</v>
      </c>
      <c r="B18" s="439" t="s">
        <v>303</v>
      </c>
      <c r="C18" s="439" t="s">
        <v>56</v>
      </c>
      <c r="D18" s="439" t="s">
        <v>56</v>
      </c>
      <c r="E18" s="439"/>
      <c r="F18" s="439"/>
      <c r="G18" s="439"/>
      <c r="H18" s="452"/>
      <c r="I18" s="452"/>
      <c r="J18" s="439"/>
      <c r="K18" s="439"/>
      <c r="L18" s="439"/>
      <c r="M18" s="439"/>
      <c r="N18" s="439"/>
      <c r="O18" s="439" t="s">
        <v>303</v>
      </c>
      <c r="P18" s="439" t="s">
        <v>57</v>
      </c>
      <c r="Q18" s="439" t="s">
        <v>57</v>
      </c>
      <c r="R18" s="439" t="s">
        <v>57</v>
      </c>
      <c r="S18" s="439" t="s">
        <v>53</v>
      </c>
      <c r="T18" s="439" t="s">
        <v>53</v>
      </c>
      <c r="U18" s="439" t="s">
        <v>57</v>
      </c>
      <c r="V18" s="439" t="s">
        <v>314</v>
      </c>
      <c r="W18" s="439" t="s">
        <v>314</v>
      </c>
      <c r="X18" s="439" t="s">
        <v>314</v>
      </c>
      <c r="Y18" s="439" t="s">
        <v>314</v>
      </c>
      <c r="Z18" s="446" t="s">
        <v>55</v>
      </c>
      <c r="AA18" s="446" t="s">
        <v>55</v>
      </c>
      <c r="AB18" s="446" t="s">
        <v>52</v>
      </c>
      <c r="AC18" s="446" t="s">
        <v>52</v>
      </c>
      <c r="AD18" s="446" t="s">
        <v>52</v>
      </c>
      <c r="AE18" s="446" t="s">
        <v>52</v>
      </c>
      <c r="AF18" s="446" t="s">
        <v>52</v>
      </c>
      <c r="AG18" s="446" t="s">
        <v>52</v>
      </c>
      <c r="AH18" s="446" t="s">
        <v>52</v>
      </c>
      <c r="AI18" s="446" t="s">
        <v>52</v>
      </c>
      <c r="AJ18" s="446" t="s">
        <v>52</v>
      </c>
      <c r="AK18" s="446" t="s">
        <v>52</v>
      </c>
      <c r="AL18" s="446" t="s">
        <v>52</v>
      </c>
      <c r="AM18" s="446" t="s">
        <v>52</v>
      </c>
      <c r="AN18" s="446" t="s">
        <v>52</v>
      </c>
      <c r="AO18" s="446" t="s">
        <v>52</v>
      </c>
      <c r="AP18" s="446" t="s">
        <v>52</v>
      </c>
      <c r="AQ18" s="446" t="s">
        <v>52</v>
      </c>
      <c r="AR18" s="446" t="s">
        <v>52</v>
      </c>
      <c r="AS18" s="446" t="s">
        <v>52</v>
      </c>
      <c r="AT18" s="446" t="s">
        <v>52</v>
      </c>
      <c r="AU18" s="446" t="s">
        <v>52</v>
      </c>
      <c r="AV18" s="446" t="s">
        <v>52</v>
      </c>
      <c r="AW18" s="446" t="s">
        <v>52</v>
      </c>
      <c r="AX18" s="446" t="s">
        <v>52</v>
      </c>
      <c r="AY18" s="446" t="s">
        <v>52</v>
      </c>
      <c r="AZ18" s="446" t="s">
        <v>52</v>
      </c>
      <c r="BA18" s="446" t="s">
        <v>52</v>
      </c>
      <c r="BB18" s="447" t="s">
        <v>55</v>
      </c>
      <c r="BC18" s="448">
        <v>80</v>
      </c>
      <c r="BD18" s="449"/>
      <c r="BE18" s="438">
        <v>80</v>
      </c>
      <c r="BF18" s="438">
        <v>0</v>
      </c>
      <c r="BG18" s="430">
        <v>0</v>
      </c>
      <c r="BH18" s="430">
        <v>72</v>
      </c>
      <c r="BI18" s="430">
        <v>144</v>
      </c>
      <c r="BJ18" s="430">
        <v>144</v>
      </c>
      <c r="BK18" s="430">
        <v>72</v>
      </c>
      <c r="BL18" s="432">
        <f>SUM(BE18:BK19)</f>
        <v>512</v>
      </c>
      <c r="BM18" s="317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17"/>
      <c r="DT18" s="310"/>
      <c r="DU18" s="310"/>
      <c r="DV18" s="310"/>
      <c r="DW18" s="310"/>
      <c r="DX18" s="310"/>
    </row>
    <row r="19" spans="1:128" s="308" customFormat="1" ht="6" customHeight="1">
      <c r="A19" s="431"/>
      <c r="B19" s="443"/>
      <c r="C19" s="443"/>
      <c r="D19" s="443"/>
      <c r="E19" s="443"/>
      <c r="F19" s="443"/>
      <c r="G19" s="443"/>
      <c r="H19" s="453"/>
      <c r="I19" s="45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31"/>
      <c r="BC19" s="450"/>
      <c r="BD19" s="451"/>
      <c r="BE19" s="431"/>
      <c r="BF19" s="431"/>
      <c r="BG19" s="431"/>
      <c r="BH19" s="431"/>
      <c r="BI19" s="431"/>
      <c r="BJ19" s="431"/>
      <c r="BK19" s="431"/>
      <c r="BL19" s="433"/>
      <c r="BM19" s="317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17"/>
      <c r="DT19" s="310"/>
      <c r="DU19" s="310"/>
      <c r="DV19" s="310"/>
      <c r="DW19" s="310"/>
      <c r="DX19" s="310"/>
    </row>
    <row r="20" spans="1:128" s="308" customFormat="1" ht="12.75" customHeight="1" hidden="1">
      <c r="A20" s="430" t="s">
        <v>177</v>
      </c>
      <c r="B20" s="439" t="s">
        <v>52</v>
      </c>
      <c r="C20" s="439" t="s">
        <v>52</v>
      </c>
      <c r="D20" s="439" t="s">
        <v>52</v>
      </c>
      <c r="E20" s="439" t="s">
        <v>52</v>
      </c>
      <c r="F20" s="439" t="s">
        <v>52</v>
      </c>
      <c r="G20" s="439" t="s">
        <v>52</v>
      </c>
      <c r="H20" s="439" t="s">
        <v>52</v>
      </c>
      <c r="I20" s="439" t="s">
        <v>52</v>
      </c>
      <c r="J20" s="439" t="s">
        <v>52</v>
      </c>
      <c r="K20" s="439" t="s">
        <v>52</v>
      </c>
      <c r="L20" s="445" t="s">
        <v>52</v>
      </c>
      <c r="M20" s="439" t="s">
        <v>52</v>
      </c>
      <c r="N20" s="439" t="s">
        <v>52</v>
      </c>
      <c r="O20" s="439" t="s">
        <v>52</v>
      </c>
      <c r="P20" s="439" t="s">
        <v>52</v>
      </c>
      <c r="Q20" s="439" t="s">
        <v>52</v>
      </c>
      <c r="R20" s="439" t="s">
        <v>52</v>
      </c>
      <c r="S20" s="439" t="s">
        <v>52</v>
      </c>
      <c r="T20" s="439" t="s">
        <v>52</v>
      </c>
      <c r="U20" s="439" t="s">
        <v>52</v>
      </c>
      <c r="V20" s="439" t="s">
        <v>52</v>
      </c>
      <c r="W20" s="444" t="s">
        <v>52</v>
      </c>
      <c r="X20" s="439" t="s">
        <v>52</v>
      </c>
      <c r="Y20" s="442" t="s">
        <v>52</v>
      </c>
      <c r="Z20" s="439" t="s">
        <v>52</v>
      </c>
      <c r="AA20" s="439" t="s">
        <v>52</v>
      </c>
      <c r="AB20" s="439" t="s">
        <v>52</v>
      </c>
      <c r="AC20" s="439" t="s">
        <v>52</v>
      </c>
      <c r="AD20" s="439" t="s">
        <v>52</v>
      </c>
      <c r="AE20" s="439" t="s">
        <v>52</v>
      </c>
      <c r="AF20" s="444" t="s">
        <v>52</v>
      </c>
      <c r="AG20" s="439" t="s">
        <v>52</v>
      </c>
      <c r="AH20" s="439" t="s">
        <v>52</v>
      </c>
      <c r="AI20" s="442" t="s">
        <v>52</v>
      </c>
      <c r="AJ20" s="439" t="s">
        <v>52</v>
      </c>
      <c r="AK20" s="444" t="s">
        <v>52</v>
      </c>
      <c r="AL20" s="439" t="s">
        <v>52</v>
      </c>
      <c r="AM20" s="442" t="s">
        <v>52</v>
      </c>
      <c r="AN20" s="439" t="s">
        <v>52</v>
      </c>
      <c r="AO20" s="439" t="s">
        <v>52</v>
      </c>
      <c r="AP20" s="444" t="s">
        <v>52</v>
      </c>
      <c r="AQ20" s="439" t="s">
        <v>52</v>
      </c>
      <c r="AR20" s="442" t="s">
        <v>52</v>
      </c>
      <c r="AS20" s="439" t="s">
        <v>52</v>
      </c>
      <c r="AT20" s="439" t="s">
        <v>52</v>
      </c>
      <c r="AU20" s="439" t="s">
        <v>52</v>
      </c>
      <c r="AV20" s="439" t="s">
        <v>52</v>
      </c>
      <c r="AW20" s="439" t="s">
        <v>52</v>
      </c>
      <c r="AX20" s="439" t="s">
        <v>52</v>
      </c>
      <c r="AY20" s="439" t="s">
        <v>52</v>
      </c>
      <c r="AZ20" s="439" t="s">
        <v>52</v>
      </c>
      <c r="BA20" s="439" t="s">
        <v>52</v>
      </c>
      <c r="BB20" s="430" t="s">
        <v>177</v>
      </c>
      <c r="BC20" s="436"/>
      <c r="BD20" s="430"/>
      <c r="BE20" s="438"/>
      <c r="BF20" s="438"/>
      <c r="BG20" s="324"/>
      <c r="BH20" s="430"/>
      <c r="BI20" s="430">
        <v>0</v>
      </c>
      <c r="BJ20" s="430">
        <v>0</v>
      </c>
      <c r="BK20" s="430">
        <v>0</v>
      </c>
      <c r="BL20" s="432">
        <f>SUM(BE20:BK21)</f>
        <v>0</v>
      </c>
      <c r="BM20" s="317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17"/>
      <c r="DT20" s="310"/>
      <c r="DU20" s="310"/>
      <c r="DV20" s="310"/>
      <c r="DW20" s="310"/>
      <c r="DX20" s="310"/>
    </row>
    <row r="21" spans="1:128" s="308" customFormat="1" ht="12.75" customHeight="1" hidden="1">
      <c r="A21" s="431"/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3"/>
      <c r="Y21" s="440"/>
      <c r="Z21" s="440"/>
      <c r="AA21" s="440"/>
      <c r="AB21" s="440"/>
      <c r="AC21" s="440"/>
      <c r="AD21" s="440"/>
      <c r="AE21" s="440"/>
      <c r="AF21" s="440"/>
      <c r="AG21" s="443"/>
      <c r="AH21" s="443"/>
      <c r="AI21" s="440"/>
      <c r="AJ21" s="440"/>
      <c r="AK21" s="440"/>
      <c r="AL21" s="443"/>
      <c r="AM21" s="440"/>
      <c r="AN21" s="440"/>
      <c r="AO21" s="440"/>
      <c r="AP21" s="440"/>
      <c r="AQ21" s="441"/>
      <c r="AR21" s="440"/>
      <c r="AS21" s="443"/>
      <c r="AT21" s="440"/>
      <c r="AU21" s="440"/>
      <c r="AV21" s="440"/>
      <c r="AW21" s="440"/>
      <c r="AX21" s="440"/>
      <c r="AY21" s="440"/>
      <c r="AZ21" s="440"/>
      <c r="BA21" s="440"/>
      <c r="BB21" s="431"/>
      <c r="BC21" s="437"/>
      <c r="BD21" s="431"/>
      <c r="BE21" s="431"/>
      <c r="BF21" s="431"/>
      <c r="BG21" s="326"/>
      <c r="BH21" s="431"/>
      <c r="BI21" s="431"/>
      <c r="BJ21" s="431"/>
      <c r="BK21" s="431"/>
      <c r="BL21" s="433"/>
      <c r="BM21" s="317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17"/>
      <c r="DT21" s="310"/>
      <c r="DU21" s="310"/>
      <c r="DV21" s="310"/>
      <c r="DW21" s="310"/>
      <c r="DX21" s="310"/>
    </row>
    <row r="22" spans="53:128" s="308" customFormat="1" ht="21.75" customHeight="1">
      <c r="BA22" s="328"/>
      <c r="BB22" s="327" t="s">
        <v>25</v>
      </c>
      <c r="BC22" s="434">
        <f>SUM(BC14:BD19)</f>
        <v>400</v>
      </c>
      <c r="BD22" s="435"/>
      <c r="BE22" s="327">
        <f aca="true" t="shared" si="0" ref="BE22:BL22">SUM(BE14:BE18)</f>
        <v>240</v>
      </c>
      <c r="BF22" s="327">
        <f t="shared" si="0"/>
        <v>160</v>
      </c>
      <c r="BG22" s="327">
        <f t="shared" si="0"/>
        <v>180</v>
      </c>
      <c r="BH22" s="327">
        <f t="shared" si="0"/>
        <v>216</v>
      </c>
      <c r="BI22" s="327">
        <f t="shared" si="0"/>
        <v>144</v>
      </c>
      <c r="BJ22" s="327">
        <f t="shared" si="0"/>
        <v>144</v>
      </c>
      <c r="BK22" s="327">
        <f t="shared" si="0"/>
        <v>72</v>
      </c>
      <c r="BL22" s="327">
        <f t="shared" si="0"/>
        <v>1156</v>
      </c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T22" s="310"/>
      <c r="DU22" s="310"/>
      <c r="DV22" s="310"/>
      <c r="DW22" s="310"/>
      <c r="DX22" s="310"/>
    </row>
    <row r="23" spans="1:132" s="80" customFormat="1" ht="13.5" customHeight="1" thickBot="1">
      <c r="A23" s="79" t="s">
        <v>59</v>
      </c>
      <c r="AV23" s="81"/>
      <c r="AW23" s="81"/>
      <c r="AX23" s="81"/>
      <c r="AY23" s="81"/>
      <c r="AZ23" s="81"/>
      <c r="BA23" s="81"/>
      <c r="BB23" s="81"/>
      <c r="BC23" s="81"/>
      <c r="BD23" s="81"/>
      <c r="BM23" s="82"/>
      <c r="BN23" s="82"/>
      <c r="BO23" s="82"/>
      <c r="DX23" s="71"/>
      <c r="DY23" s="71"/>
      <c r="DZ23" s="71"/>
      <c r="EA23" s="71"/>
      <c r="EB23" s="71"/>
    </row>
    <row r="24" spans="1:128" s="294" customFormat="1" ht="13.5" customHeight="1" thickBot="1">
      <c r="A24" s="292"/>
      <c r="B24" s="293" t="s">
        <v>301</v>
      </c>
      <c r="C24" s="500" t="s">
        <v>302</v>
      </c>
      <c r="D24" s="500"/>
      <c r="E24" s="500"/>
      <c r="F24" s="500"/>
      <c r="G24" s="500"/>
      <c r="H24" s="500"/>
      <c r="I24" s="500"/>
      <c r="J24" s="500"/>
      <c r="K24" s="500"/>
      <c r="M24" s="295" t="s">
        <v>303</v>
      </c>
      <c r="N24" s="293"/>
      <c r="O24" s="500" t="s">
        <v>304</v>
      </c>
      <c r="P24" s="500"/>
      <c r="Q24" s="500"/>
      <c r="R24" s="500"/>
      <c r="S24" s="500"/>
      <c r="T24" s="500"/>
      <c r="U24" s="500"/>
      <c r="V24" s="500"/>
      <c r="W24" s="500"/>
      <c r="X24" s="500"/>
      <c r="Z24" s="295" t="s">
        <v>187</v>
      </c>
      <c r="AB24" s="501" t="s">
        <v>175</v>
      </c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296"/>
      <c r="AO24" s="295" t="s">
        <v>56</v>
      </c>
      <c r="AP24" s="296"/>
      <c r="AQ24" s="502" t="s">
        <v>174</v>
      </c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297"/>
      <c r="BC24" s="298" t="s">
        <v>53</v>
      </c>
      <c r="BD24" s="128" t="s">
        <v>24</v>
      </c>
      <c r="BE24" s="299"/>
      <c r="BF24" s="300"/>
      <c r="BG24" s="301"/>
      <c r="BH24" s="301"/>
      <c r="BI24" s="301"/>
      <c r="BJ24" s="302"/>
      <c r="BK24" s="303"/>
      <c r="BL24" s="304"/>
      <c r="BM24" s="304"/>
      <c r="BN24" s="304"/>
      <c r="DT24" s="305"/>
      <c r="DU24" s="305"/>
      <c r="DV24" s="305"/>
      <c r="DW24" s="305"/>
      <c r="DX24" s="305"/>
    </row>
    <row r="25" spans="3:128" s="294" customFormat="1" ht="16.5" customHeight="1" thickBot="1">
      <c r="C25" s="500"/>
      <c r="D25" s="500"/>
      <c r="E25" s="500"/>
      <c r="F25" s="500"/>
      <c r="G25" s="500"/>
      <c r="H25" s="500"/>
      <c r="I25" s="500"/>
      <c r="J25" s="500"/>
      <c r="K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296"/>
      <c r="AO25" s="296"/>
      <c r="AP25" s="296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297"/>
      <c r="BC25" s="297"/>
      <c r="BD25" s="128"/>
      <c r="BE25" s="304"/>
      <c r="BF25" s="300"/>
      <c r="BG25" s="301"/>
      <c r="BH25" s="301"/>
      <c r="BI25" s="301"/>
      <c r="BJ25" s="306"/>
      <c r="BK25" s="306"/>
      <c r="BL25" s="306"/>
      <c r="BM25" s="306"/>
      <c r="BN25" s="306"/>
      <c r="DT25" s="305"/>
      <c r="DU25" s="305"/>
      <c r="DV25" s="305"/>
      <c r="DW25" s="305"/>
      <c r="DX25" s="305"/>
    </row>
    <row r="26" spans="1:128" s="308" customFormat="1" ht="13.5" customHeight="1" thickBot="1">
      <c r="A26" s="307" t="s">
        <v>58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P26" s="309" t="s">
        <v>55</v>
      </c>
      <c r="Q26" s="486" t="s">
        <v>305</v>
      </c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C26" s="298" t="s">
        <v>52</v>
      </c>
      <c r="AD26" s="293" t="s">
        <v>306</v>
      </c>
      <c r="AO26" s="295" t="s">
        <v>54</v>
      </c>
      <c r="AQ26" s="487" t="s">
        <v>119</v>
      </c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DT26" s="310"/>
      <c r="DU26" s="310"/>
      <c r="DV26" s="310"/>
      <c r="DW26" s="310"/>
      <c r="DX26" s="310"/>
    </row>
    <row r="27" spans="2:128" s="308" customFormat="1" ht="25.5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311"/>
      <c r="O27" s="311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294"/>
      <c r="AC27" s="294"/>
      <c r="AD27" s="294"/>
      <c r="AE27" s="294"/>
      <c r="AF27" s="312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R27" s="294"/>
      <c r="AS27" s="294"/>
      <c r="AT27" s="314"/>
      <c r="AU27" s="313"/>
      <c r="AV27" s="313"/>
      <c r="AW27" s="313"/>
      <c r="AX27" s="313"/>
      <c r="AY27" s="313"/>
      <c r="AZ27" s="313"/>
      <c r="BA27" s="313"/>
      <c r="BB27" s="313"/>
      <c r="BC27" s="315"/>
      <c r="BE27" s="316"/>
      <c r="BF27" s="316"/>
      <c r="BG27" s="316"/>
      <c r="BH27" s="316"/>
      <c r="BI27" s="316"/>
      <c r="BJ27" s="316"/>
      <c r="BK27" s="316"/>
      <c r="BL27" s="316"/>
      <c r="BM27" s="316"/>
      <c r="DT27" s="310"/>
      <c r="DU27" s="310"/>
      <c r="DV27" s="310"/>
      <c r="DW27" s="310"/>
      <c r="DX27" s="310"/>
    </row>
    <row r="28" spans="2:128" s="308" customFormat="1" ht="12.7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311"/>
      <c r="O28" s="311"/>
      <c r="P28" s="311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F28" s="317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T28" s="317"/>
      <c r="AU28" s="313"/>
      <c r="AV28" s="313"/>
      <c r="AW28" s="313"/>
      <c r="AX28" s="313"/>
      <c r="AY28" s="313"/>
      <c r="AZ28" s="313"/>
      <c r="BA28" s="313"/>
      <c r="BB28" s="313"/>
      <c r="BC28" s="315"/>
      <c r="BE28" s="316"/>
      <c r="BF28" s="316"/>
      <c r="BG28" s="316"/>
      <c r="BH28" s="316"/>
      <c r="BI28" s="316"/>
      <c r="BJ28" s="316"/>
      <c r="BK28" s="316"/>
      <c r="BL28" s="316"/>
      <c r="BM28" s="316"/>
      <c r="DT28" s="310"/>
      <c r="DU28" s="310"/>
      <c r="DV28" s="310"/>
      <c r="DW28" s="310"/>
      <c r="DX28" s="31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350">
    <mergeCell ref="Z4:AK4"/>
    <mergeCell ref="AM5:BB5"/>
    <mergeCell ref="A7:BA7"/>
    <mergeCell ref="BB7:BP7"/>
    <mergeCell ref="BD4:BK4"/>
    <mergeCell ref="BH2:BK2"/>
    <mergeCell ref="AM3:BC3"/>
    <mergeCell ref="BH3:BK3"/>
    <mergeCell ref="Z3:AJ3"/>
    <mergeCell ref="E3:P3"/>
    <mergeCell ref="AF1:BF1"/>
    <mergeCell ref="E2:P2"/>
    <mergeCell ref="Z2:AF2"/>
    <mergeCell ref="AG2:AK2"/>
    <mergeCell ref="AM2:BC2"/>
    <mergeCell ref="C24:K25"/>
    <mergeCell ref="O24:X25"/>
    <mergeCell ref="AB24:AM25"/>
    <mergeCell ref="AQ24:BA25"/>
    <mergeCell ref="L11:L12"/>
    <mergeCell ref="Q26:AA28"/>
    <mergeCell ref="AQ26:BA26"/>
    <mergeCell ref="A10:A13"/>
    <mergeCell ref="B10:E10"/>
    <mergeCell ref="F10:F12"/>
    <mergeCell ref="G10:I10"/>
    <mergeCell ref="J10:J12"/>
    <mergeCell ref="K10:M10"/>
    <mergeCell ref="I11:I12"/>
    <mergeCell ref="K11:K12"/>
    <mergeCell ref="M11:M12"/>
    <mergeCell ref="N10:N12"/>
    <mergeCell ref="O10:R10"/>
    <mergeCell ref="S10:S12"/>
    <mergeCell ref="T10:V10"/>
    <mergeCell ref="W10:W12"/>
    <mergeCell ref="X10:Z10"/>
    <mergeCell ref="O11:O12"/>
    <mergeCell ref="P11:P12"/>
    <mergeCell ref="Q11:Q12"/>
    <mergeCell ref="R11:R12"/>
    <mergeCell ref="AA10:AA12"/>
    <mergeCell ref="T11:T12"/>
    <mergeCell ref="U11:U12"/>
    <mergeCell ref="V11:V12"/>
    <mergeCell ref="X11:X12"/>
    <mergeCell ref="AB10:AE10"/>
    <mergeCell ref="AF10:AF12"/>
    <mergeCell ref="AG10:AI10"/>
    <mergeCell ref="AJ10:AJ12"/>
    <mergeCell ref="AK10:AN10"/>
    <mergeCell ref="AB11:AB12"/>
    <mergeCell ref="AC11:AC12"/>
    <mergeCell ref="AD11:AD12"/>
    <mergeCell ref="AE11:AE12"/>
    <mergeCell ref="AL11:AL12"/>
    <mergeCell ref="AT10:AV10"/>
    <mergeCell ref="AW10:AW12"/>
    <mergeCell ref="AX10:BA10"/>
    <mergeCell ref="BB10:BB13"/>
    <mergeCell ref="AU11:AU12"/>
    <mergeCell ref="AV11:AV12"/>
    <mergeCell ref="AX11:AX12"/>
    <mergeCell ref="AY11:AY12"/>
    <mergeCell ref="AT11:AT12"/>
    <mergeCell ref="AZ11:AZ12"/>
    <mergeCell ref="BK10:BK13"/>
    <mergeCell ref="BL10:BL13"/>
    <mergeCell ref="B11:B12"/>
    <mergeCell ref="C11:C12"/>
    <mergeCell ref="D11:D12"/>
    <mergeCell ref="E11:E12"/>
    <mergeCell ref="G11:G12"/>
    <mergeCell ref="H11:H12"/>
    <mergeCell ref="AO10:AR10"/>
    <mergeCell ref="AS10:AS12"/>
    <mergeCell ref="Y11:Y12"/>
    <mergeCell ref="Z11:Z12"/>
    <mergeCell ref="AG11:AG12"/>
    <mergeCell ref="AH11:AH12"/>
    <mergeCell ref="AI11:AI12"/>
    <mergeCell ref="AK11:AK12"/>
    <mergeCell ref="AM11:AM12"/>
    <mergeCell ref="AN11:AN12"/>
    <mergeCell ref="AO11:AO12"/>
    <mergeCell ref="AP11:AP12"/>
    <mergeCell ref="AQ11:AQ12"/>
    <mergeCell ref="AR11:AR12"/>
    <mergeCell ref="BA11:BA12"/>
    <mergeCell ref="BG11:BG13"/>
    <mergeCell ref="BH11:BH13"/>
    <mergeCell ref="BI11:BI13"/>
    <mergeCell ref="BJ11:BJ13"/>
    <mergeCell ref="BC12:BD12"/>
    <mergeCell ref="BC13:BD13"/>
    <mergeCell ref="BC10:BF11"/>
    <mergeCell ref="BG10:BJ10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BJ16:BJ17"/>
    <mergeCell ref="AX16:AX17"/>
    <mergeCell ref="AY16:AY17"/>
    <mergeCell ref="AZ16:AZ17"/>
    <mergeCell ref="BA16:BA17"/>
    <mergeCell ref="BB16:BB17"/>
    <mergeCell ref="BC16:BD17"/>
    <mergeCell ref="G18:G19"/>
    <mergeCell ref="H18:H19"/>
    <mergeCell ref="I18:I19"/>
    <mergeCell ref="BK16:BK17"/>
    <mergeCell ref="BL16:BL17"/>
    <mergeCell ref="BE16:BE17"/>
    <mergeCell ref="BF16:BF17"/>
    <mergeCell ref="BG16:BG17"/>
    <mergeCell ref="BH16:BH17"/>
    <mergeCell ref="BI16:BI17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D19"/>
    <mergeCell ref="BE18:BE19"/>
    <mergeCell ref="BF18:BF19"/>
    <mergeCell ref="BG18:BG19"/>
    <mergeCell ref="BH18:BH19"/>
    <mergeCell ref="BI18:BI19"/>
    <mergeCell ref="BJ18:BJ19"/>
    <mergeCell ref="BK18:BK19"/>
    <mergeCell ref="BL18:BL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J20:BJ21"/>
    <mergeCell ref="BK20:BK21"/>
    <mergeCell ref="BL20:BL21"/>
    <mergeCell ref="BC22:BD22"/>
    <mergeCell ref="BC20:BC21"/>
    <mergeCell ref="BD20:BD21"/>
    <mergeCell ref="BE20:BE21"/>
    <mergeCell ref="BF20:BF21"/>
    <mergeCell ref="BH20:BH21"/>
    <mergeCell ref="BI20:BI2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okomp</cp:lastModifiedBy>
  <cp:lastPrinted>2021-05-31T11:10:07Z</cp:lastPrinted>
  <dcterms:created xsi:type="dcterms:W3CDTF">2011-02-22T17:28:23Z</dcterms:created>
  <dcterms:modified xsi:type="dcterms:W3CDTF">2021-06-02T07:37:39Z</dcterms:modified>
  <cp:category/>
  <cp:version/>
  <cp:contentType/>
  <cp:contentStatus/>
</cp:coreProperties>
</file>